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ACC4A5D1-00D7-4870-A7F6-94588F9DC346}"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c r="S14" i="6"/>
  <c r="P6132" i="13" s="1"/>
  <c r="T14" i="6"/>
  <c r="P6133" i="13" s="1"/>
  <c r="W14" i="6"/>
  <c r="P6134" i="13"/>
  <c r="X14" i="6"/>
  <c r="P6135" i="13"/>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s="1"/>
  <c r="K27" i="6"/>
  <c r="P4432" i="13" s="1"/>
  <c r="K28" i="6"/>
  <c r="P4443" i="13" s="1"/>
  <c r="K29" i="6"/>
  <c r="P4454" i="13" s="1"/>
  <c r="K30" i="6"/>
  <c r="P4465" i="13"/>
  <c r="K31" i="6"/>
  <c r="P4476" i="13" s="1"/>
  <c r="K32" i="6"/>
  <c r="P4487" i="13" s="1"/>
  <c r="K33" i="6"/>
  <c r="P4498" i="13" s="1"/>
  <c r="K34" i="6"/>
  <c r="P4509" i="13" s="1"/>
  <c r="K35" i="6"/>
  <c r="P4520" i="13" s="1"/>
  <c r="K36" i="6"/>
  <c r="P4531" i="13" s="1"/>
  <c r="K37" i="6"/>
  <c r="P4542" i="13" s="1"/>
  <c r="K38" i="6"/>
  <c r="P4553" i="13" s="1"/>
  <c r="K39" i="6"/>
  <c r="P4564" i="13" s="1"/>
  <c r="K40" i="6"/>
  <c r="P4575" i="13" s="1"/>
  <c r="K41" i="6"/>
  <c r="P4586" i="13" s="1"/>
  <c r="K42" i="6"/>
  <c r="P4597" i="13" s="1"/>
  <c r="K43" i="6"/>
  <c r="P4608" i="13"/>
  <c r="K44" i="6"/>
  <c r="P4619" i="13" s="1"/>
  <c r="K45" i="6"/>
  <c r="P4630" i="13" s="1"/>
  <c r="K46" i="6"/>
  <c r="P4641" i="13" s="1"/>
  <c r="K47" i="6"/>
  <c r="P4652" i="13"/>
  <c r="K48" i="6"/>
  <c r="P4663" i="13" s="1"/>
  <c r="K49" i="6"/>
  <c r="P4674" i="13" s="1"/>
  <c r="K50" i="6"/>
  <c r="P4685" i="13" s="1"/>
  <c r="K51" i="6"/>
  <c r="P4696" i="13"/>
  <c r="K52" i="6"/>
  <c r="P4707" i="13" s="1"/>
  <c r="K53" i="6"/>
  <c r="P4718" i="13" s="1"/>
  <c r="K54" i="6"/>
  <c r="P4729" i="13" s="1"/>
  <c r="K55" i="6"/>
  <c r="P4740" i="13" s="1"/>
  <c r="K56" i="6"/>
  <c r="P4751" i="13" s="1"/>
  <c r="K57" i="6"/>
  <c r="P4762" i="13" s="1"/>
  <c r="K58" i="6"/>
  <c r="P4773" i="13" s="1"/>
  <c r="K59" i="6"/>
  <c r="P4784" i="13" s="1"/>
  <c r="K60" i="6"/>
  <c r="P4795" i="13" s="1"/>
  <c r="K61" i="6"/>
  <c r="P4806" i="13" s="1"/>
  <c r="K62" i="6"/>
  <c r="P4817" i="13"/>
  <c r="K63" i="6"/>
  <c r="P4828" i="13" s="1"/>
  <c r="K64" i="6"/>
  <c r="P4839" i="13" s="1"/>
  <c r="K65" i="6"/>
  <c r="P4850" i="13" s="1"/>
  <c r="K66" i="6"/>
  <c r="P4861" i="13" s="1"/>
  <c r="K67" i="6"/>
  <c r="P4872" i="13" s="1"/>
  <c r="K68" i="6"/>
  <c r="P4883" i="13" s="1"/>
  <c r="K69" i="6"/>
  <c r="P4894" i="13"/>
  <c r="K70" i="6"/>
  <c r="P4905" i="13" s="1"/>
  <c r="K71" i="6"/>
  <c r="P4916" i="13"/>
  <c r="K72" i="6"/>
  <c r="P4927" i="13" s="1"/>
  <c r="K73" i="6"/>
  <c r="P4938" i="13"/>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s="1"/>
  <c r="K86" i="6"/>
  <c r="P5081" i="13"/>
  <c r="K87" i="6"/>
  <c r="P5092" i="13" s="1"/>
  <c r="K88" i="6"/>
  <c r="P5103" i="13" s="1"/>
  <c r="K89" i="6"/>
  <c r="P5114" i="13" s="1"/>
  <c r="K90" i="6"/>
  <c r="P5125" i="13"/>
  <c r="K91" i="6"/>
  <c r="P5136" i="13" s="1"/>
  <c r="K92" i="6"/>
  <c r="P5147" i="13" s="1"/>
  <c r="K93" i="6"/>
  <c r="P5158" i="13" s="1"/>
  <c r="K94" i="6"/>
  <c r="P5169" i="13" s="1"/>
  <c r="K95" i="6"/>
  <c r="P5180" i="13"/>
  <c r="K96" i="6"/>
  <c r="P5191" i="13" s="1"/>
  <c r="K97" i="6"/>
  <c r="P5202" i="13"/>
  <c r="K98" i="6"/>
  <c r="P5213" i="13"/>
  <c r="K99" i="6"/>
  <c r="P5224" i="13" s="1"/>
  <c r="K100" i="6"/>
  <c r="P5235" i="13" s="1"/>
  <c r="K101" i="6"/>
  <c r="P5246" i="13" s="1"/>
  <c r="K102" i="6"/>
  <c r="P5257" i="13" s="1"/>
  <c r="K103" i="6"/>
  <c r="P5268" i="13" s="1"/>
  <c r="K104" i="6"/>
  <c r="P5279" i="13" s="1"/>
  <c r="K105" i="6"/>
  <c r="P5290" i="13" s="1"/>
  <c r="K106" i="6"/>
  <c r="P5301" i="13" s="1"/>
  <c r="K107" i="6"/>
  <c r="P5312" i="13"/>
  <c r="K108" i="6"/>
  <c r="P5323" i="13" s="1"/>
  <c r="K109" i="6"/>
  <c r="P5334" i="13" s="1"/>
  <c r="K110" i="6"/>
  <c r="P5345" i="13" s="1"/>
  <c r="K111" i="6"/>
  <c r="P5356" i="13" s="1"/>
  <c r="K112" i="6"/>
  <c r="P5367" i="13" s="1"/>
  <c r="K113" i="6"/>
  <c r="P5378" i="13" s="1"/>
  <c r="K114" i="6"/>
  <c r="P5389" i="13" s="1"/>
  <c r="K115" i="6"/>
  <c r="P5400" i="13"/>
  <c r="K116" i="6"/>
  <c r="P5411" i="13" s="1"/>
  <c r="K117" i="6"/>
  <c r="P5422" i="13"/>
  <c r="K118" i="6"/>
  <c r="P5433" i="13" s="1"/>
  <c r="K119" i="6"/>
  <c r="P5444" i="13" s="1"/>
  <c r="K120" i="6"/>
  <c r="P5455" i="13" s="1"/>
  <c r="K121" i="6"/>
  <c r="P5466" i="13" s="1"/>
  <c r="K122" i="6"/>
  <c r="P5477" i="13" s="1"/>
  <c r="K123" i="6"/>
  <c r="P5488" i="13" s="1"/>
  <c r="K124" i="6"/>
  <c r="P5499" i="13" s="1"/>
  <c r="K125" i="6"/>
  <c r="P5510" i="13" s="1"/>
  <c r="K126" i="6"/>
  <c r="P5521" i="13" s="1"/>
  <c r="K127" i="6"/>
  <c r="P5532" i="13"/>
  <c r="K128" i="6"/>
  <c r="P5543" i="13" s="1"/>
  <c r="K129" i="6"/>
  <c r="P5554" i="13" s="1"/>
  <c r="K130" i="6"/>
  <c r="P5565" i="13" s="1"/>
  <c r="K131" i="6"/>
  <c r="P5576" i="13"/>
  <c r="K132" i="6"/>
  <c r="P5587" i="13" s="1"/>
  <c r="K133" i="6"/>
  <c r="P5598" i="13" s="1"/>
  <c r="K134" i="6"/>
  <c r="P5609" i="13" s="1"/>
  <c r="K135" i="6"/>
  <c r="P5620" i="13" s="1"/>
  <c r="K136" i="6"/>
  <c r="P5631" i="13" s="1"/>
  <c r="K137" i="6"/>
  <c r="P5642" i="13" s="1"/>
  <c r="K138" i="6"/>
  <c r="P5653" i="13"/>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c r="K150" i="6"/>
  <c r="P5785" i="13" s="1"/>
  <c r="K151" i="6"/>
  <c r="P5796" i="13" s="1"/>
  <c r="K152" i="6"/>
  <c r="P5807" i="13" s="1"/>
  <c r="K153" i="6"/>
  <c r="P5818" i="13" s="1"/>
  <c r="K154" i="6"/>
  <c r="P5829" i="13" s="1"/>
  <c r="K155" i="6"/>
  <c r="P5840" i="13" s="1"/>
  <c r="K156" i="6"/>
  <c r="P5851" i="13" s="1"/>
  <c r="K157" i="6"/>
  <c r="P5862" i="13" s="1"/>
  <c r="K158" i="6"/>
  <c r="P5873" i="13" s="1"/>
  <c r="K159" i="6"/>
  <c r="P5884" i="13" s="1"/>
  <c r="K160" i="6"/>
  <c r="P5895" i="13" s="1"/>
  <c r="K161" i="6"/>
  <c r="P5906" i="13" s="1"/>
  <c r="K162" i="6"/>
  <c r="P5917" i="13" s="1"/>
  <c r="K163" i="6"/>
  <c r="P5928" i="13"/>
  <c r="K164" i="6"/>
  <c r="P5939" i="13" s="1"/>
  <c r="K165" i="6"/>
  <c r="P5950" i="13" s="1"/>
  <c r="K166" i="6"/>
  <c r="P5961" i="13" s="1"/>
  <c r="K167" i="6"/>
  <c r="P5972" i="13"/>
  <c r="K168" i="6"/>
  <c r="P5983" i="13" s="1"/>
  <c r="K169" i="6"/>
  <c r="P5994" i="13" s="1"/>
  <c r="K170" i="6"/>
  <c r="P6005" i="13" s="1"/>
  <c r="K171" i="6"/>
  <c r="P6016" i="13" s="1"/>
  <c r="K172" i="6"/>
  <c r="P6027" i="13" s="1"/>
  <c r="K173" i="6"/>
  <c r="P6038" i="13" s="1"/>
  <c r="K174" i="6"/>
  <c r="P6049" i="13"/>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c r="AF14" i="1"/>
  <c r="O511" i="13" s="1"/>
  <c r="M15" i="1"/>
  <c r="O7" i="13" s="1"/>
  <c r="AA15" i="1"/>
  <c r="O522" i="13"/>
  <c r="AF15" i="1"/>
  <c r="O526" i="13"/>
  <c r="M16" i="1"/>
  <c r="O10" i="13" s="1"/>
  <c r="AA16" i="1"/>
  <c r="O537" i="13" s="1"/>
  <c r="AF16" i="1"/>
  <c r="O541" i="13" s="1"/>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s="1"/>
  <c r="M75" i="1"/>
  <c r="O187" i="13" s="1"/>
  <c r="AA75" i="1"/>
  <c r="O1422" i="13"/>
  <c r="AF75" i="1"/>
  <c r="O1426" i="13"/>
  <c r="M76" i="1"/>
  <c r="O190" i="13" s="1"/>
  <c r="AA76" i="1"/>
  <c r="O1437" i="13" s="1"/>
  <c r="AF76" i="1"/>
  <c r="O1441" i="13" s="1"/>
  <c r="M77" i="1"/>
  <c r="O193" i="13" s="1"/>
  <c r="AA77" i="1"/>
  <c r="O1452" i="13"/>
  <c r="AF77" i="1"/>
  <c r="O1456" i="13" s="1"/>
  <c r="M78" i="1"/>
  <c r="O196" i="13"/>
  <c r="AA78" i="1"/>
  <c r="O1467" i="13"/>
  <c r="AF78" i="1"/>
  <c r="O1471" i="13" s="1"/>
  <c r="M79" i="1"/>
  <c r="O199" i="13" s="1"/>
  <c r="AA79" i="1"/>
  <c r="O1482" i="13"/>
  <c r="AF79" i="1"/>
  <c r="O1486" i="13"/>
  <c r="M80" i="1"/>
  <c r="O202" i="13" s="1"/>
  <c r="AA80" i="1"/>
  <c r="O1497" i="13" s="1"/>
  <c r="AF80" i="1"/>
  <c r="O1501" i="13" s="1"/>
  <c r="M81" i="1"/>
  <c r="O205" i="13"/>
  <c r="AA81" i="1"/>
  <c r="O1512" i="13"/>
  <c r="AF81" i="1"/>
  <c r="O1516" i="13" s="1"/>
  <c r="M82" i="1"/>
  <c r="O208" i="13" s="1"/>
  <c r="AA82" i="1"/>
  <c r="O1527" i="13"/>
  <c r="AF82" i="1"/>
  <c r="O1531" i="13" s="1"/>
  <c r="M83" i="1"/>
  <c r="O211" i="13" s="1"/>
  <c r="AA83" i="1"/>
  <c r="O1542" i="13"/>
  <c r="AF83" i="1"/>
  <c r="O1546" i="13"/>
  <c r="M84" i="1"/>
  <c r="O214" i="13" s="1"/>
  <c r="AA84" i="1"/>
  <c r="O1557" i="13" s="1"/>
  <c r="AF84" i="1"/>
  <c r="O1561" i="13" s="1"/>
  <c r="M85" i="1"/>
  <c r="O217" i="13"/>
  <c r="AA85" i="1"/>
  <c r="O1572" i="13"/>
  <c r="AF85" i="1"/>
  <c r="O1576" i="13" s="1"/>
  <c r="M86" i="1"/>
  <c r="O220" i="13" s="1"/>
  <c r="AA86" i="1"/>
  <c r="O1587" i="13"/>
  <c r="AF86" i="1"/>
  <c r="O1591" i="13" s="1"/>
  <c r="M87" i="1"/>
  <c r="O223" i="13" s="1"/>
  <c r="AA87" i="1"/>
  <c r="O1602" i="13"/>
  <c r="AF87" i="1"/>
  <c r="O1606" i="13"/>
  <c r="M88" i="1"/>
  <c r="O226" i="13" s="1"/>
  <c r="AA88" i="1"/>
  <c r="O1617" i="13" s="1"/>
  <c r="AF88" i="1"/>
  <c r="O1621" i="13" s="1"/>
  <c r="M89" i="1"/>
  <c r="O229" i="13"/>
  <c r="AA89" i="1"/>
  <c r="O1632" i="13" s="1"/>
  <c r="AF89" i="1"/>
  <c r="O1636" i="13" s="1"/>
  <c r="M90" i="1"/>
  <c r="O232" i="13"/>
  <c r="AA90" i="1"/>
  <c r="O1647" i="13"/>
  <c r="AF90" i="1"/>
  <c r="O1651" i="13" s="1"/>
  <c r="M91" i="1"/>
  <c r="O235" i="13" s="1"/>
  <c r="AA91" i="1"/>
  <c r="O1662" i="13"/>
  <c r="AF91" i="1"/>
  <c r="O1666" i="13"/>
  <c r="M92" i="1"/>
  <c r="O238" i="13" s="1"/>
  <c r="AA92" i="1"/>
  <c r="O1677" i="13" s="1"/>
  <c r="AF92" i="1"/>
  <c r="O1681" i="13" s="1"/>
  <c r="M93" i="1"/>
  <c r="O241" i="13" s="1"/>
  <c r="AA93" i="1"/>
  <c r="O1692" i="13" s="1"/>
  <c r="AF93" i="1"/>
  <c r="O1696" i="13" s="1"/>
  <c r="M94" i="1"/>
  <c r="O244" i="13" s="1"/>
  <c r="AA94" i="1"/>
  <c r="O1707" i="13"/>
  <c r="AF94" i="1"/>
  <c r="O1711" i="13"/>
  <c r="M95" i="1"/>
  <c r="O247" i="13" s="1"/>
  <c r="AA95" i="1"/>
  <c r="O1722" i="13"/>
  <c r="AF95" i="1"/>
  <c r="O1726" i="13"/>
  <c r="M96" i="1"/>
  <c r="O250" i="13"/>
  <c r="AA96" i="1"/>
  <c r="O1737" i="13" s="1"/>
  <c r="AF96" i="1"/>
  <c r="O1741" i="13" s="1"/>
  <c r="M97" i="1"/>
  <c r="O253" i="13" s="1"/>
  <c r="AA97" i="1"/>
  <c r="O1752" i="13" s="1"/>
  <c r="AF97" i="1"/>
  <c r="O1756" i="13" s="1"/>
  <c r="M98" i="1"/>
  <c r="O256" i="13" s="1"/>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s="1"/>
  <c r="M103" i="1"/>
  <c r="O271" i="13" s="1"/>
  <c r="AA103" i="1"/>
  <c r="O1842" i="13"/>
  <c r="AF103" i="1"/>
  <c r="O1846" i="13"/>
  <c r="M104" i="1"/>
  <c r="O274" i="13" s="1"/>
  <c r="AA104" i="1"/>
  <c r="O1857" i="13" s="1"/>
  <c r="AF104" i="1"/>
  <c r="O1861" i="13" s="1"/>
  <c r="M105" i="1"/>
  <c r="O277" i="13" s="1"/>
  <c r="AA105" i="1"/>
  <c r="O1872" i="13"/>
  <c r="AF105" i="1"/>
  <c r="O1876" i="13" s="1"/>
  <c r="M106" i="1"/>
  <c r="O280" i="13"/>
  <c r="AA106" i="1"/>
  <c r="O1887" i="13"/>
  <c r="AF106" i="1"/>
  <c r="O1891" i="13" s="1"/>
  <c r="M107" i="1"/>
  <c r="O283" i="13" s="1"/>
  <c r="AA107" i="1"/>
  <c r="O1902" i="13"/>
  <c r="AF107" i="1"/>
  <c r="O1906" i="13" s="1"/>
  <c r="M108" i="1"/>
  <c r="O286" i="13" s="1"/>
  <c r="AA108" i="1"/>
  <c r="O1917" i="13" s="1"/>
  <c r="AF108" i="1"/>
  <c r="O1921" i="13"/>
  <c r="M109" i="1"/>
  <c r="O289" i="13" s="1"/>
  <c r="AA109" i="1"/>
  <c r="O1932" i="13"/>
  <c r="AF109" i="1"/>
  <c r="O1936" i="13" s="1"/>
  <c r="M110" i="1"/>
  <c r="O292" i="13"/>
  <c r="AA110" i="1"/>
  <c r="O1947" i="13"/>
  <c r="AF110" i="1"/>
  <c r="O1951" i="13" s="1"/>
  <c r="M111" i="1"/>
  <c r="O295" i="13" s="1"/>
  <c r="AA111" i="1"/>
  <c r="O1962" i="13"/>
  <c r="AF111" i="1"/>
  <c r="O1966" i="13" s="1"/>
  <c r="M112" i="1"/>
  <c r="O298" i="13" s="1"/>
  <c r="AA112" i="1"/>
  <c r="O1977" i="13" s="1"/>
  <c r="AF112" i="1"/>
  <c r="O1981" i="13"/>
  <c r="M113" i="1"/>
  <c r="O301" i="13"/>
  <c r="AA113" i="1"/>
  <c r="O1992" i="13"/>
  <c r="AF113" i="1"/>
  <c r="O1996" i="13" s="1"/>
  <c r="M114" i="1"/>
  <c r="O304" i="13" s="1"/>
  <c r="AA114" i="1"/>
  <c r="O2007" i="13"/>
  <c r="AF114" i="1"/>
  <c r="O2011" i="13" s="1"/>
  <c r="M115" i="1"/>
  <c r="O307" i="13" s="1"/>
  <c r="AA115" i="1"/>
  <c r="O2022" i="13"/>
  <c r="AF115" i="1"/>
  <c r="O2026" i="13" s="1"/>
  <c r="M116" i="1"/>
  <c r="O310" i="13" s="1"/>
  <c r="AA116" i="1"/>
  <c r="O2037" i="13" s="1"/>
  <c r="AF116" i="1"/>
  <c r="O2041" i="13"/>
  <c r="M117" i="1"/>
  <c r="O313" i="13"/>
  <c r="AA117" i="1"/>
  <c r="O2052" i="13"/>
  <c r="AF117" i="1"/>
  <c r="O2056" i="13" s="1"/>
  <c r="M118" i="1"/>
  <c r="O316" i="13" s="1"/>
  <c r="AA118" i="1"/>
  <c r="O2067" i="13"/>
  <c r="AF118" i="1"/>
  <c r="O2071" i="13" s="1"/>
  <c r="M119" i="1"/>
  <c r="O319" i="13" s="1"/>
  <c r="AA119" i="1"/>
  <c r="O2082" i="13"/>
  <c r="AF119" i="1"/>
  <c r="O2086" i="13" s="1"/>
  <c r="M120" i="1"/>
  <c r="O322" i="13" s="1"/>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s="1"/>
  <c r="M124" i="1"/>
  <c r="O334" i="13" s="1"/>
  <c r="AA124" i="1"/>
  <c r="O2157" i="13" s="1"/>
  <c r="AF124" i="1"/>
  <c r="O2161" i="13"/>
  <c r="M125" i="1"/>
  <c r="O337" i="13" s="1"/>
  <c r="AA125" i="1"/>
  <c r="O2172" i="13" s="1"/>
  <c r="AF125" i="1"/>
  <c r="O2176" i="13" s="1"/>
  <c r="M126" i="1"/>
  <c r="O340" i="13" s="1"/>
  <c r="AA126" i="1"/>
  <c r="O2187" i="13"/>
  <c r="AF126" i="1"/>
  <c r="O2191" i="13" s="1"/>
  <c r="M127" i="1"/>
  <c r="O343" i="13" s="1"/>
  <c r="AA127" i="1"/>
  <c r="O2202" i="13"/>
  <c r="AF127" i="1"/>
  <c r="O2206" i="13"/>
  <c r="M128" i="1"/>
  <c r="O346" i="13" s="1"/>
  <c r="AA128" i="1"/>
  <c r="O2217" i="13"/>
  <c r="AF128" i="1"/>
  <c r="O2221" i="13"/>
  <c r="M129" i="1"/>
  <c r="O349" i="13" s="1"/>
  <c r="AA129" i="1"/>
  <c r="O2232" i="13"/>
  <c r="AF129" i="1"/>
  <c r="O2236" i="13" s="1"/>
  <c r="M130" i="1"/>
  <c r="O352" i="13" s="1"/>
  <c r="AA130" i="1"/>
  <c r="O2247" i="13"/>
  <c r="AF130" i="1"/>
  <c r="O2251" i="13"/>
  <c r="M131" i="1"/>
  <c r="O355" i="13" s="1"/>
  <c r="AA131" i="1"/>
  <c r="O2262" i="13"/>
  <c r="AF131" i="1"/>
  <c r="O2266" i="13" s="1"/>
  <c r="M132" i="1"/>
  <c r="O358" i="13" s="1"/>
  <c r="AA132" i="1"/>
  <c r="O2277" i="13"/>
  <c r="AF132" i="1"/>
  <c r="O2281" i="13" s="1"/>
  <c r="M133" i="1"/>
  <c r="O361" i="13" s="1"/>
  <c r="AA133" i="1"/>
  <c r="O2292" i="13"/>
  <c r="AF133" i="1"/>
  <c r="O2296" i="13"/>
  <c r="M134" i="1"/>
  <c r="O364" i="13" s="1"/>
  <c r="AA134" i="1"/>
  <c r="O2307" i="13"/>
  <c r="AF134" i="1"/>
  <c r="O2311" i="13"/>
  <c r="M135" i="1"/>
  <c r="O367" i="13" s="1"/>
  <c r="AA135" i="1"/>
  <c r="O2322" i="13"/>
  <c r="AF135" i="1"/>
  <c r="O2326" i="13" s="1"/>
  <c r="M136" i="1"/>
  <c r="O370" i="13" s="1"/>
  <c r="AA136" i="1"/>
  <c r="O2337" i="13"/>
  <c r="AF136" i="1"/>
  <c r="O2341" i="13"/>
  <c r="M137" i="1"/>
  <c r="O373" i="13" s="1"/>
  <c r="AA137" i="1"/>
  <c r="O2352" i="13"/>
  <c r="AF137" i="1"/>
  <c r="O2356" i="13" s="1"/>
  <c r="M138" i="1"/>
  <c r="O376" i="13" s="1"/>
  <c r="AA138" i="1"/>
  <c r="O2367" i="13"/>
  <c r="AF138" i="1"/>
  <c r="O2371" i="13" s="1"/>
  <c r="M139" i="1"/>
  <c r="O379" i="13" s="1"/>
  <c r="AA139" i="1"/>
  <c r="O2382" i="13"/>
  <c r="AF139" i="1"/>
  <c r="O2386" i="13"/>
  <c r="M140" i="1"/>
  <c r="O382" i="13" s="1"/>
  <c r="AA140" i="1"/>
  <c r="O2397" i="13"/>
  <c r="AF140" i="1"/>
  <c r="O2401" i="13"/>
  <c r="M141" i="1"/>
  <c r="O385" i="13" s="1"/>
  <c r="AA141" i="1"/>
  <c r="O2412" i="13"/>
  <c r="AF141" i="1"/>
  <c r="O2416" i="13" s="1"/>
  <c r="M142" i="1"/>
  <c r="O388" i="13" s="1"/>
  <c r="AA142" i="1"/>
  <c r="O2427" i="13"/>
  <c r="AF142" i="1"/>
  <c r="O2431" i="13"/>
  <c r="M143" i="1"/>
  <c r="O391" i="13" s="1"/>
  <c r="AA143" i="1"/>
  <c r="O2442" i="13"/>
  <c r="AF143" i="1"/>
  <c r="O2446" i="13" s="1"/>
  <c r="M144" i="1"/>
  <c r="O394" i="13" s="1"/>
  <c r="AA144" i="1"/>
  <c r="O2457" i="13"/>
  <c r="AF144" i="1"/>
  <c r="O2461" i="13" s="1"/>
  <c r="M145" i="1"/>
  <c r="O397" i="13" s="1"/>
  <c r="AA145" i="1"/>
  <c r="O2472" i="13"/>
  <c r="AF145" i="1"/>
  <c r="O2476" i="13"/>
  <c r="M146" i="1"/>
  <c r="O400" i="13" s="1"/>
  <c r="AA146" i="1"/>
  <c r="O2487" i="13"/>
  <c r="AF146" i="1"/>
  <c r="O2491" i="13"/>
  <c r="M147" i="1"/>
  <c r="O403" i="13" s="1"/>
  <c r="AA147" i="1"/>
  <c r="O2502" i="13"/>
  <c r="AF147" i="1"/>
  <c r="O2506" i="13" s="1"/>
  <c r="M148" i="1"/>
  <c r="O406" i="13" s="1"/>
  <c r="AA148" i="1"/>
  <c r="O2517" i="13"/>
  <c r="AF148" i="1"/>
  <c r="O2521" i="13"/>
  <c r="M149" i="1"/>
  <c r="O409" i="13" s="1"/>
  <c r="AA149" i="1"/>
  <c r="O2532" i="13"/>
  <c r="AF149" i="1"/>
  <c r="O2536" i="13" s="1"/>
  <c r="M150" i="1"/>
  <c r="O412" i="13" s="1"/>
  <c r="AA150" i="1"/>
  <c r="O2547" i="13"/>
  <c r="AF150" i="1"/>
  <c r="O2551" i="13" s="1"/>
  <c r="M151" i="1"/>
  <c r="O415" i="13" s="1"/>
  <c r="AA151" i="1"/>
  <c r="O2562" i="13"/>
  <c r="AF151" i="1"/>
  <c r="O2566" i="13"/>
  <c r="M152" i="1"/>
  <c r="O418" i="13" s="1"/>
  <c r="AA152" i="1"/>
  <c r="O2577" i="13"/>
  <c r="AF152" i="1"/>
  <c r="O2581" i="13"/>
  <c r="M153" i="1"/>
  <c r="O421" i="13" s="1"/>
  <c r="AA153" i="1"/>
  <c r="O2592" i="13"/>
  <c r="AF153" i="1"/>
  <c r="O2596" i="13" s="1"/>
  <c r="M154" i="1"/>
  <c r="O424" i="13" s="1"/>
  <c r="AA154" i="1"/>
  <c r="O2607" i="13"/>
  <c r="AF154" i="1"/>
  <c r="O2611" i="13"/>
  <c r="M155" i="1"/>
  <c r="O427" i="13" s="1"/>
  <c r="AA155" i="1"/>
  <c r="O2622" i="13"/>
  <c r="AF155" i="1"/>
  <c r="O2626" i="13" s="1"/>
  <c r="M156" i="1"/>
  <c r="O430" i="13" s="1"/>
  <c r="AA156" i="1"/>
  <c r="O2637" i="13"/>
  <c r="AF156" i="1"/>
  <c r="O2641" i="13" s="1"/>
  <c r="M157" i="1"/>
  <c r="O433" i="13" s="1"/>
  <c r="AA157" i="1"/>
  <c r="O2652" i="13"/>
  <c r="AF157" i="1"/>
  <c r="O2656" i="13"/>
  <c r="M158" i="1"/>
  <c r="O436" i="13" s="1"/>
  <c r="AA158" i="1"/>
  <c r="O2667" i="13"/>
  <c r="AF158" i="1"/>
  <c r="O2671" i="13"/>
  <c r="M159" i="1"/>
  <c r="O439" i="13" s="1"/>
  <c r="AA159" i="1"/>
  <c r="O2682" i="13"/>
  <c r="AF159" i="1"/>
  <c r="O2686" i="13" s="1"/>
  <c r="M160" i="1"/>
  <c r="O442" i="13" s="1"/>
  <c r="AA160" i="1"/>
  <c r="O2697" i="13"/>
  <c r="AF160" i="1"/>
  <c r="O2701" i="13"/>
  <c r="M161" i="1"/>
  <c r="O445" i="13" s="1"/>
  <c r="AA161" i="1"/>
  <c r="O2712" i="13"/>
  <c r="AF161" i="1"/>
  <c r="O2716" i="13" s="1"/>
  <c r="M162" i="1"/>
  <c r="O448" i="13" s="1"/>
  <c r="AA162" i="1"/>
  <c r="O2727" i="13"/>
  <c r="AF162" i="1"/>
  <c r="O2731" i="13" s="1"/>
  <c r="M163" i="1"/>
  <c r="O451" i="13" s="1"/>
  <c r="AA163" i="1"/>
  <c r="O2742" i="13"/>
  <c r="AF163" i="1"/>
  <c r="O2746" i="13"/>
  <c r="M164" i="1"/>
  <c r="O454" i="13" s="1"/>
  <c r="AA164" i="1"/>
  <c r="O2757" i="13"/>
  <c r="AF164" i="1"/>
  <c r="O2761" i="13"/>
  <c r="M165" i="1"/>
  <c r="O457" i="13" s="1"/>
  <c r="AA165" i="1"/>
  <c r="O2772" i="13"/>
  <c r="AF165" i="1"/>
  <c r="O2776" i="13" s="1"/>
  <c r="M166" i="1"/>
  <c r="O460" i="13" s="1"/>
  <c r="AA166" i="1"/>
  <c r="O2787" i="13"/>
  <c r="AF166" i="1"/>
  <c r="O2791" i="13"/>
  <c r="M167" i="1"/>
  <c r="O463" i="13" s="1"/>
  <c r="AA167" i="1"/>
  <c r="O2802" i="13"/>
  <c r="AF167" i="1"/>
  <c r="O2806" i="13" s="1"/>
  <c r="M168" i="1"/>
  <c r="O466" i="13" s="1"/>
  <c r="AA168" i="1"/>
  <c r="O2817" i="13"/>
  <c r="AF168" i="1"/>
  <c r="O2821" i="13" s="1"/>
  <c r="M169" i="1"/>
  <c r="O469" i="13" s="1"/>
  <c r="AA169" i="1"/>
  <c r="O2832" i="13"/>
  <c r="AF169" i="1"/>
  <c r="O2836" i="13"/>
  <c r="M170" i="1"/>
  <c r="O472" i="13" s="1"/>
  <c r="AA170" i="1"/>
  <c r="O2847" i="13"/>
  <c r="AF170" i="1"/>
  <c r="O2851" i="13"/>
  <c r="M171" i="1"/>
  <c r="O475" i="13" s="1"/>
  <c r="AA171" i="1"/>
  <c r="O2862" i="13"/>
  <c r="AF171" i="1"/>
  <c r="O2866" i="13" s="1"/>
  <c r="M172" i="1"/>
  <c r="O478" i="13" s="1"/>
  <c r="AA172" i="1"/>
  <c r="O2877" i="13"/>
  <c r="AF172" i="1"/>
  <c r="O2881" i="13"/>
  <c r="M173" i="1"/>
  <c r="O481" i="13" s="1"/>
  <c r="AA173" i="1"/>
  <c r="O2892" i="13"/>
  <c r="AF173" i="1"/>
  <c r="O2896" i="13" s="1"/>
  <c r="M174" i="1"/>
  <c r="O484" i="13" s="1"/>
  <c r="AA174" i="1"/>
  <c r="O2907" i="13"/>
  <c r="AF174" i="1"/>
  <c r="O2911" i="13" s="1"/>
  <c r="M175" i="1"/>
  <c r="O487" i="13"/>
  <c r="AA175" i="1"/>
  <c r="O2922" i="13"/>
  <c r="AF175" i="1"/>
  <c r="O2926" i="13" s="1"/>
  <c r="M176" i="1"/>
  <c r="O490" i="13"/>
  <c r="AA176" i="1"/>
  <c r="O2937" i="13"/>
  <c r="AF176" i="1"/>
  <c r="O2941" i="13" s="1"/>
  <c r="M177" i="1"/>
  <c r="O493" i="13"/>
  <c r="AA177" i="1"/>
  <c r="O2952" i="13"/>
  <c r="AF177" i="1"/>
  <c r="O2956" i="13" s="1"/>
  <c r="M178" i="1"/>
  <c r="O496" i="13"/>
  <c r="AA178" i="1"/>
  <c r="O2967" i="13"/>
  <c r="AF178" i="1"/>
  <c r="O2971" i="13" s="1"/>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773" i="13"/>
  <c r="B5180" i="13"/>
  <c r="B1669" i="13"/>
  <c r="B3294" i="13"/>
  <c r="B763" i="13"/>
  <c r="B2409" i="13"/>
  <c r="B6146" i="13"/>
  <c r="B1551" i="13"/>
  <c r="B634" i="13"/>
  <c r="B912" i="13"/>
  <c r="B66" i="13"/>
  <c r="B5057" i="13"/>
  <c r="B3748" i="13"/>
  <c r="B5429" i="13"/>
  <c r="B5805" i="13"/>
  <c r="B2869" i="13"/>
  <c r="B883" i="13"/>
  <c r="B592" i="13"/>
  <c r="B3983" i="13"/>
  <c r="B5176" i="13"/>
  <c r="B2959" i="13"/>
  <c r="B879" i="13"/>
  <c r="B2501" i="13"/>
  <c r="B1844" i="13"/>
  <c r="B4293" i="13"/>
  <c r="B857" i="13"/>
  <c r="B6103" i="13"/>
  <c r="B5467" i="13"/>
  <c r="B331" i="13"/>
  <c r="B5346" i="13"/>
  <c r="B3986" i="13"/>
  <c r="B5437" i="13"/>
  <c r="B5685" i="13"/>
  <c r="B192" i="13"/>
  <c r="B5381" i="13"/>
  <c r="B4455" i="13"/>
  <c r="B1408" i="13"/>
  <c r="B4501" i="13"/>
  <c r="B1672" i="13"/>
  <c r="B5114" i="13"/>
  <c r="B1344" i="13"/>
  <c r="B582" i="13"/>
  <c r="B5348" i="13"/>
  <c r="B4642" i="13"/>
  <c r="B1457" i="13"/>
  <c r="B1002" i="13"/>
  <c r="B6033" i="13"/>
  <c r="B3991" i="13"/>
  <c r="B3279" i="13"/>
  <c r="B1717" i="13"/>
  <c r="B5003" i="13"/>
  <c r="B3861" i="13"/>
  <c r="B3129" i="13"/>
  <c r="B2523" i="13"/>
  <c r="B2577" i="13"/>
  <c r="B98" i="13"/>
  <c r="B2633" i="13"/>
  <c r="B1468" i="13"/>
  <c r="B4509" i="13"/>
  <c r="B3008" i="13"/>
  <c r="B3626" i="13"/>
  <c r="B492" i="13"/>
  <c r="B3062" i="13"/>
  <c r="B4824" i="13"/>
  <c r="B4581" i="13"/>
  <c r="B4539" i="13"/>
  <c r="B4190" i="13"/>
  <c r="B1965" i="13"/>
  <c r="B5269" i="13"/>
  <c r="B729" i="13"/>
  <c r="B780" i="13"/>
  <c r="B3973" i="13"/>
  <c r="B5371" i="13"/>
  <c r="B5563" i="13"/>
  <c r="B2418" i="13"/>
  <c r="B325" i="13"/>
  <c r="B6000" i="13"/>
  <c r="B620" i="13"/>
  <c r="B566" i="13"/>
  <c r="B4842" i="13"/>
  <c r="B5749" i="13"/>
  <c r="B4046" i="13"/>
  <c r="B2001" i="13"/>
  <c r="B4863" i="13"/>
  <c r="B579" i="13"/>
  <c r="B2590" i="13"/>
  <c r="B3242" i="13"/>
  <c r="B4307" i="13"/>
  <c r="B1082" i="13"/>
  <c r="B1307" i="13"/>
  <c r="B2942" i="13"/>
  <c r="B3516" i="13"/>
  <c r="B4876" i="13"/>
  <c r="B5308" i="13"/>
  <c r="B3457" i="13"/>
  <c r="B3792" i="13"/>
  <c r="B247" i="13"/>
  <c r="B4994" i="13"/>
  <c r="B4179" i="13"/>
  <c r="B1744" i="13"/>
  <c r="B5300" i="13"/>
  <c r="B3110" i="13"/>
  <c r="B2091" i="13"/>
  <c r="B3736" i="13"/>
  <c r="B4300" i="13"/>
  <c r="B3530" i="13"/>
  <c r="B1964" i="13"/>
  <c r="B4570" i="13"/>
  <c r="B3622" i="13"/>
  <c r="B86" i="13"/>
  <c r="B2347" i="13"/>
  <c r="B2226" i="13"/>
  <c r="B3394" i="13"/>
  <c r="B255" i="13"/>
  <c r="B3838" i="13"/>
  <c r="B6032" i="13"/>
  <c r="B2468" i="13"/>
  <c r="B5027" i="13"/>
  <c r="B82" i="13"/>
  <c r="B3414" i="13"/>
  <c r="B4144" i="13"/>
  <c r="B3713" i="13"/>
  <c r="B3438" i="13"/>
  <c r="B5679" i="13"/>
  <c r="B3930" i="13"/>
  <c r="B5032" i="13"/>
  <c r="B3689" i="13"/>
  <c r="B1806" i="13"/>
  <c r="B1692" i="13"/>
  <c r="B4492" i="13"/>
  <c r="B245" i="13"/>
  <c r="B3711" i="13"/>
  <c r="B5101" i="13"/>
  <c r="B2745" i="13"/>
  <c r="B882" i="13"/>
  <c r="B587" i="13"/>
  <c r="B5375" i="13"/>
  <c r="B167" i="13"/>
  <c r="B903" i="13"/>
  <c r="B590" i="13"/>
  <c r="B1096" i="13"/>
  <c r="B6052" i="13"/>
  <c r="B3206" i="13"/>
  <c r="B3162" i="13"/>
  <c r="B798" i="13"/>
  <c r="B1477" i="13"/>
  <c r="B1754" i="13"/>
  <c r="B3049" i="13"/>
  <c r="B5748" i="13"/>
  <c r="B2673" i="13"/>
  <c r="B117" i="13"/>
  <c r="B1402" i="13"/>
  <c r="B3319" i="13"/>
  <c r="B314" i="13"/>
  <c r="B2284" i="13"/>
  <c r="B5940" i="13"/>
  <c r="B4054" i="13"/>
  <c r="B611" i="13"/>
  <c r="B4025" i="13"/>
  <c r="B5859" i="13"/>
  <c r="B5100" i="13"/>
  <c r="B4340" i="13"/>
  <c r="B4432" i="13"/>
  <c r="B2372" i="13"/>
  <c r="B4053" i="13"/>
  <c r="B946" i="13"/>
  <c r="B660" i="13"/>
  <c r="B6111" i="13"/>
  <c r="B5721" i="13"/>
  <c r="B5672" i="13"/>
  <c r="B4639" i="13"/>
  <c r="B3340" i="13"/>
  <c r="B335" i="13"/>
  <c r="B2691" i="13"/>
  <c r="B4050" i="13"/>
  <c r="B1261" i="13"/>
  <c r="B3674" i="13"/>
  <c r="B5871" i="13"/>
  <c r="B985" i="13"/>
  <c r="B6030" i="13"/>
  <c r="B2007" i="13"/>
  <c r="B2058" i="13"/>
  <c r="B3265" i="13"/>
  <c r="B2451" i="13"/>
  <c r="B1175" i="13"/>
  <c r="B1141" i="13"/>
  <c r="B5666" i="13"/>
  <c r="B336" i="13"/>
  <c r="B1411" i="13"/>
  <c r="B2849" i="13"/>
  <c r="B211" i="13"/>
  <c r="B1567" i="13"/>
  <c r="B4398" i="13"/>
  <c r="B4721" i="13"/>
  <c r="B788" i="13"/>
  <c r="B4222" i="13"/>
  <c r="B2524" i="13"/>
  <c r="B2965" i="13"/>
  <c r="B824" i="13"/>
  <c r="B4929" i="13"/>
  <c r="B4840" i="13"/>
  <c r="B805" i="13"/>
  <c r="B2379" i="13"/>
  <c r="B963" i="13"/>
  <c r="B85" i="13"/>
  <c r="B201" i="13"/>
  <c r="B5578" i="13"/>
  <c r="B3282" i="13"/>
  <c r="B1444" i="13"/>
  <c r="B2425" i="13"/>
  <c r="B2747" i="13"/>
  <c r="B841" i="13"/>
  <c r="B5518" i="13"/>
  <c r="B2142" i="13"/>
  <c r="B1316" i="13"/>
  <c r="B5439" i="13"/>
  <c r="B2000" i="13"/>
  <c r="B5767" i="13"/>
  <c r="B3254" i="13"/>
  <c r="B4896" i="13"/>
  <c r="B4086" i="13"/>
  <c r="B2163" i="13"/>
  <c r="B2688" i="13"/>
  <c r="B4202" i="13"/>
  <c r="B4665" i="13"/>
  <c r="B2068" i="13"/>
  <c r="B2613" i="13"/>
  <c r="B770" i="13"/>
  <c r="B4777" i="13"/>
  <c r="B3116" i="13"/>
  <c r="B990" i="13"/>
  <c r="B5350" i="13"/>
  <c r="B4099" i="13"/>
  <c r="B2342" i="13"/>
  <c r="B5909" i="13"/>
  <c r="B1625" i="13"/>
  <c r="B3506" i="13"/>
  <c r="B5774" i="13"/>
  <c r="B1484" i="13"/>
  <c r="B3708" i="13"/>
  <c r="B1745" i="13"/>
  <c r="B148" i="13"/>
  <c r="B3025" i="13"/>
  <c r="B4557" i="13"/>
  <c r="B5318" i="13"/>
  <c r="B4944" i="13"/>
  <c r="B872" i="13"/>
  <c r="B3069" i="13"/>
  <c r="B3864" i="13"/>
  <c r="B2552" i="13"/>
  <c r="B1398" i="13"/>
  <c r="B177" i="13"/>
  <c r="B2048" i="13"/>
  <c r="B2326" i="13"/>
  <c r="B3426" i="13"/>
  <c r="B1763" i="13"/>
  <c r="B1542" i="13"/>
  <c r="B5688" i="13"/>
  <c r="B3127" i="13"/>
  <c r="B4946" i="13"/>
  <c r="B735" i="13"/>
  <c r="B292" i="13"/>
  <c r="B4428" i="13"/>
  <c r="B3194" i="13"/>
  <c r="B4447" i="13"/>
  <c r="B4577" i="13"/>
  <c r="B4351" i="13"/>
  <c r="B5711" i="13"/>
  <c r="B705" i="13"/>
  <c r="B5575" i="13"/>
  <c r="B463" i="13"/>
  <c r="B3652" i="13"/>
  <c r="B3258" i="13"/>
  <c r="B4215" i="13"/>
  <c r="B2149" i="13"/>
  <c r="B2753" i="13"/>
  <c r="B6" i="13"/>
  <c r="B1227" i="13"/>
  <c r="B540" i="13"/>
  <c r="B2594" i="13"/>
  <c r="B1766" i="13"/>
  <c r="B2856" i="13"/>
  <c r="B947" i="13"/>
  <c r="B371" i="13"/>
  <c r="B1031" i="13"/>
  <c r="B4229" i="13"/>
  <c r="B406" i="13"/>
  <c r="B469" i="13"/>
  <c r="B2264" i="13"/>
  <c r="B5825" i="13"/>
  <c r="B591" i="13"/>
  <c r="B3584" i="13"/>
  <c r="B1451" i="13"/>
  <c r="B5921" i="13"/>
  <c r="B5209" i="13"/>
  <c r="B90" i="13"/>
  <c r="B2825" i="13"/>
  <c r="B3582" i="13"/>
  <c r="B5612" i="13"/>
  <c r="B5861" i="13"/>
  <c r="B2888" i="13"/>
  <c r="B161" i="13"/>
  <c r="B5454" i="13"/>
  <c r="B2785" i="13"/>
  <c r="B5140" i="13"/>
  <c r="B1543" i="13"/>
  <c r="B3871" i="13"/>
  <c r="B1395" i="13"/>
  <c r="B1208" i="13"/>
  <c r="B1001" i="13"/>
  <c r="B5034" i="13"/>
  <c r="B4055" i="13"/>
  <c r="B4148" i="13"/>
  <c r="B3633" i="13"/>
  <c r="B3965" i="13"/>
  <c r="B4299" i="13"/>
  <c r="B2479" i="13"/>
  <c r="B5499" i="13"/>
  <c r="B505" i="13"/>
  <c r="B319" i="13"/>
  <c r="B4924" i="13"/>
  <c r="B414" i="13"/>
  <c r="B5078" i="13"/>
  <c r="B4329" i="13"/>
  <c r="B1269" i="13"/>
  <c r="B3171" i="13"/>
  <c r="B3200" i="13"/>
  <c r="B2591" i="13"/>
  <c r="B5287" i="13"/>
  <c r="B1387" i="13"/>
  <c r="B920" i="13"/>
  <c r="B2316" i="13"/>
  <c r="B4739" i="13"/>
  <c r="B4843" i="13"/>
  <c r="B3289" i="13"/>
  <c r="B4573" i="13"/>
  <c r="B3720" i="13"/>
  <c r="B3716" i="13"/>
  <c r="B10" i="13"/>
  <c r="B2779" i="13"/>
  <c r="B2174" i="13"/>
  <c r="B2621" i="13"/>
  <c r="B260"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K16" i="17"/>
  <c r="L15" i="17" l="1"/>
  <c r="F15" i="17"/>
  <c r="H16" i="17"/>
  <c r="M16" i="17"/>
  <c r="K15" i="17"/>
  <c r="J15" i="17"/>
  <c r="J16" i="17"/>
  <c r="G16" i="17"/>
  <c r="I15" i="17"/>
  <c r="B4133" i="13"/>
  <c r="B2137" i="13"/>
  <c r="B801" i="13"/>
  <c r="B6026" i="13"/>
  <c r="B4513" i="13"/>
  <c r="B3752" i="13"/>
  <c r="B1201" i="13"/>
  <c r="B1536" i="13"/>
  <c r="B656" i="13"/>
  <c r="B4375" i="13"/>
  <c r="B3759" i="13"/>
  <c r="B5233" i="13"/>
  <c r="B28" i="13"/>
  <c r="B975" i="13"/>
  <c r="B3999" i="13"/>
  <c r="B545" i="13"/>
  <c r="B4626" i="13"/>
  <c r="B4675" i="13"/>
  <c r="B5832" i="13"/>
  <c r="B1100" i="13"/>
  <c r="B1024" i="13"/>
  <c r="B4828" i="13"/>
  <c r="B864" i="13"/>
  <c r="B1483" i="13"/>
  <c r="B6148" i="13"/>
  <c r="B116" i="13"/>
  <c r="B2157" i="13"/>
  <c r="B5358" i="13"/>
  <c r="B1554" i="13"/>
  <c r="B5230" i="13"/>
  <c r="B5519" i="13"/>
  <c r="B4998" i="13"/>
  <c r="B1055" i="13"/>
  <c r="B1654" i="13"/>
  <c r="B4728" i="13"/>
  <c r="B560" i="13"/>
  <c r="B529" i="13"/>
  <c r="B313" i="13"/>
  <c r="B1738" i="13"/>
  <c r="B5898" i="13"/>
  <c r="B3574" i="13"/>
  <c r="B658" i="13"/>
  <c r="B1886" i="13"/>
  <c r="B917" i="13"/>
  <c r="B5988" i="13"/>
  <c r="B725" i="13"/>
  <c r="B2803" i="13"/>
  <c r="B4210" i="13"/>
  <c r="B2085" i="13"/>
  <c r="B4358" i="13"/>
  <c r="B1956" i="13"/>
  <c r="B3164" i="13"/>
  <c r="B2510" i="13"/>
  <c r="B5052" i="13"/>
  <c r="B1944" i="13"/>
  <c r="B2949" i="13"/>
  <c r="B3754" i="13"/>
  <c r="B2376" i="13"/>
  <c r="B3648" i="13"/>
  <c r="B2176" i="13"/>
  <c r="B1732" i="13"/>
  <c r="B5524" i="13"/>
  <c r="B361" i="13"/>
  <c r="B3717" i="13"/>
  <c r="B966" i="13"/>
  <c r="B3369" i="13"/>
  <c r="B2492" i="13"/>
  <c r="B2604" i="13"/>
  <c r="B5725" i="13"/>
  <c r="B1018" i="13"/>
  <c r="B308" i="13"/>
  <c r="B166" i="13"/>
  <c r="K23" i="4"/>
  <c r="B4431" i="13"/>
  <c r="B4173" i="13"/>
  <c r="B3348" i="13"/>
  <c r="B3848" i="13"/>
  <c r="B3629" i="13"/>
  <c r="B4172" i="13"/>
  <c r="B3115" i="13"/>
  <c r="B2896" i="13"/>
  <c r="B2883" i="13"/>
  <c r="B3005" i="13"/>
  <c r="B4904" i="13"/>
  <c r="B1429" i="13"/>
  <c r="B2968" i="13"/>
  <c r="B123" i="13"/>
  <c r="B4972" i="13"/>
  <c r="B6130" i="13"/>
  <c r="B5247" i="13"/>
  <c r="B4354" i="13"/>
  <c r="B3705" i="13"/>
  <c r="B2140" i="13"/>
  <c r="B5380" i="13"/>
  <c r="B1107" i="13"/>
  <c r="B3276" i="13"/>
  <c r="B5628" i="13"/>
  <c r="B3118" i="13"/>
  <c r="B2214" i="13"/>
  <c r="B1712" i="13"/>
  <c r="B6117" i="13"/>
  <c r="B237" i="13"/>
  <c r="B174" i="13"/>
  <c r="B3740" i="13"/>
  <c r="B2349" i="13"/>
  <c r="B5584" i="13"/>
  <c r="B3904" i="13"/>
  <c r="B5172" i="13"/>
  <c r="B256" i="13"/>
  <c r="B3157" i="13"/>
  <c r="B341" i="13"/>
  <c r="B1971" i="13"/>
  <c r="B876" i="13"/>
  <c r="B3676" i="13"/>
  <c r="B3614" i="13"/>
  <c r="B3821" i="13"/>
  <c r="B4952" i="13"/>
  <c r="B1205" i="13"/>
  <c r="B2780" i="13"/>
  <c r="B4687" i="13"/>
  <c r="B3634" i="13"/>
  <c r="B898" i="13"/>
  <c r="B773" i="13"/>
  <c r="B1192" i="13"/>
  <c r="B3625" i="13"/>
  <c r="B365" i="13"/>
  <c r="B5222" i="13"/>
  <c r="B6062" i="13"/>
  <c r="B2627" i="13"/>
  <c r="B5113" i="13"/>
  <c r="B5557" i="13"/>
  <c r="B5687" i="13"/>
  <c r="B1613" i="13"/>
  <c r="B4153" i="13"/>
  <c r="B1691" i="13"/>
  <c r="B3846" i="13"/>
  <c r="B5580" i="13"/>
  <c r="B3168" i="13"/>
  <c r="B2788" i="13"/>
  <c r="B5735" i="13"/>
  <c r="B3177" i="13"/>
  <c r="B4292" i="13"/>
  <c r="B3998" i="13"/>
  <c r="B2090" i="13"/>
  <c r="B3384" i="13"/>
  <c r="B3051" i="13"/>
  <c r="B1994" i="13"/>
  <c r="B2890" i="13"/>
  <c r="B686" i="13"/>
  <c r="B2534" i="13"/>
  <c r="B2544" i="13"/>
  <c r="B3490" i="13"/>
  <c r="B4250" i="13"/>
  <c r="B5555" i="13"/>
  <c r="B5487" i="13"/>
  <c r="B6090" i="13"/>
  <c r="B1599" i="13"/>
  <c r="B2207" i="13"/>
  <c r="B2654" i="13"/>
  <c r="B3945" i="13"/>
  <c r="B3189" i="13"/>
  <c r="B4984" i="13"/>
  <c r="B3596" i="13"/>
  <c r="B4061" i="13"/>
  <c r="B3851"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<sst xmlns="http://schemas.openxmlformats.org/spreadsheetml/2006/main" count="66105" uniqueCount="19161">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</sst>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5">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2"/>
      <c r="F2" s="452"/>
      <c r="G2" s="452"/>
      <c r="H2" s="452"/>
      <c r="I2" s="452"/>
      <c r="J2" s="452"/>
      <c r="K2" s="452"/>
      <c r="L2" s="452"/>
      <c r="M2" s="452"/>
      <c r="N2" s="20"/>
      <c r="O2" s="44"/>
    </row>
    <row r="3" spans="1:67" ht="4.9000000000000004" customHeight="1" x14ac:dyDescent="0.25">
      <c r="C3" s="17"/>
      <c r="D3" s="18"/>
      <c r="E3" s="15"/>
      <c r="F3" s="15"/>
      <c r="G3" s="15"/>
      <c r="H3" s="15"/>
      <c r="I3" s="15"/>
      <c r="J3" s="15"/>
      <c r="K3" s="15"/>
      <c r="L3" s="15"/>
      <c r="M3" s="15"/>
      <c r="O3" s="68"/>
    </row>
    <row r="4" spans="1:67" s="1" customFormat="1" ht="21" customHeight="1" x14ac:dyDescent="0.25">
      <c r="A4"/>
      <c r="B4"/>
      <c r="C4" s="17"/>
      <c r="D4" s="16"/>
      <c r="E4" s="472" t="str">
        <f>" INTERSCHOLASTIC ATHLETIC OPPORTUNITIES DISCLOSURE FORM "&amp;M7</f>
        <v xml:space="preserve"> INTERSCHOLASTIC ATHLETIC OPPORTUNITIES DISCLOSURE FORM 22.1</v>
      </c>
      <c r="F4" s="473"/>
      <c r="G4" s="473"/>
      <c r="H4" s="473"/>
      <c r="I4" s="473"/>
      <c r="J4" s="473"/>
      <c r="K4" s="473"/>
      <c r="L4" s="473"/>
      <c r="M4" s="473"/>
      <c r="N4"/>
      <c r="O4" s="68"/>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19015</v>
      </c>
      <c r="F5" s="475"/>
      <c r="G5" s="475"/>
      <c r="H5" s="475"/>
      <c r="I5" s="475"/>
      <c r="J5" s="475"/>
      <c r="K5" s="475"/>
      <c r="L5" s="475"/>
      <c r="M5" s="475"/>
      <c r="N5"/>
      <c r="O5" s="68"/>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19"/>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3" t="s">
        <v>2907</v>
      </c>
      <c r="F7" s="454"/>
      <c r="G7" s="454"/>
      <c r="H7" s="454"/>
      <c r="I7" s="454"/>
      <c r="J7" s="454"/>
      <c r="K7" s="454"/>
      <c r="L7" s="243" t="s">
        <v>2908</v>
      </c>
      <c r="M7" s="244" t="s">
        <v>19014</v>
      </c>
      <c r="O7" s="68"/>
    </row>
    <row r="8" spans="1:67" s="25" customFormat="1" ht="4.9000000000000004" customHeight="1" x14ac:dyDescent="0.25">
      <c r="C8" s="17"/>
      <c r="D8" s="18"/>
      <c r="E8" s="157"/>
      <c r="F8" s="157"/>
      <c r="G8" s="157"/>
      <c r="H8" s="157"/>
      <c r="I8" s="158"/>
      <c r="J8" s="159"/>
      <c r="K8" s="159"/>
      <c r="L8" s="15"/>
      <c r="M8" s="159"/>
      <c r="N8" s="247"/>
      <c r="O8" s="26"/>
      <c r="Q8"/>
      <c r="R8"/>
      <c r="S8"/>
      <c r="T8"/>
      <c r="U8"/>
      <c r="V8"/>
      <c r="W8"/>
      <c r="X8"/>
      <c r="Y8"/>
      <c r="Z8"/>
      <c r="AA8"/>
      <c r="AB8"/>
      <c r="AC8"/>
      <c r="AD8"/>
      <c r="AE8"/>
      <c r="AF8"/>
      <c r="AG8"/>
      <c r="AH8"/>
      <c r="AI8"/>
    </row>
    <row r="9" spans="1:67" s="25" customFormat="1" ht="19.899999999999999" customHeight="1" x14ac:dyDescent="0.25">
      <c r="C9" s="17"/>
      <c r="D9" s="16"/>
      <c r="E9" s="459" t="s">
        <v>2826</v>
      </c>
      <c r="F9" s="460"/>
      <c r="G9" s="460"/>
      <c r="H9" s="460"/>
      <c r="I9" s="460"/>
      <c r="J9" s="460"/>
      <c r="K9" s="460"/>
      <c r="L9" s="460"/>
      <c r="M9" s="460"/>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7" t="s">
        <v>227</v>
      </c>
      <c r="H10" s="458"/>
      <c r="I10" s="458"/>
      <c r="J10" s="458"/>
      <c r="K10" s="458"/>
      <c r="L10" s="458"/>
      <c r="M10" s="458"/>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61"/>
      <c r="H11" s="462"/>
      <c r="I11" s="462"/>
      <c r="J11" s="462"/>
      <c r="K11" s="462"/>
      <c r="L11" s="462"/>
      <c r="M11" s="462"/>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5">
        <f>IF(ISERROR(VLOOKUP(G10,'PIMS LEA'!$B$1:$H$784,2,FALSE)),"",(VLOOKUP(G10,'PIMS LEA'!$B$1:$H$784,2,FALSE)))</f>
        <v>118403302</v>
      </c>
      <c r="H12" s="486"/>
      <c r="I12" s="486"/>
      <c r="J12" s="486"/>
      <c r="K12" s="486"/>
      <c r="L12" s="486"/>
      <c r="M12" s="486"/>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8" t="s">
        <v>1279</v>
      </c>
      <c r="H14" s="489"/>
      <c r="I14" s="489"/>
      <c r="J14" s="489"/>
      <c r="K14" s="489"/>
      <c r="L14" s="489"/>
      <c r="M14" s="489"/>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61"/>
      <c r="H15" s="462"/>
      <c r="I15" s="462"/>
      <c r="J15" s="462"/>
      <c r="K15" s="462"/>
      <c r="L15" s="462"/>
      <c r="M15" s="462"/>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5" t="str">
        <f>IF(ISERROR(VLOOKUP(G12&amp;G14,'PIMS School'!$D$1:$J$1463,7,FALSE)),"",(VLOOKUP(G12&amp;G14,'PIMS School'!$D$1:$J$1463,7,FALSE)))</f>
        <v>7569</v>
      </c>
      <c r="H16" s="486"/>
      <c r="I16" s="486"/>
      <c r="J16" s="486"/>
      <c r="K16" s="486"/>
      <c r="L16" s="486"/>
      <c r="M16" s="486"/>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8"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91" t="s">
        <v>2906</v>
      </c>
      <c r="F18" s="492"/>
      <c r="G18" s="492"/>
      <c r="H18" s="492"/>
      <c r="I18" s="492"/>
      <c r="J18" s="492"/>
      <c r="K18" s="492"/>
      <c r="L18" s="492"/>
      <c r="M18" s="493"/>
      <c r="N18" s="27"/>
      <c r="O18" s="26"/>
      <c r="Q18"/>
      <c r="R18"/>
      <c r="S18"/>
      <c r="T18"/>
      <c r="U18"/>
      <c r="V18"/>
      <c r="W18"/>
      <c r="X18"/>
      <c r="Y18"/>
      <c r="Z18"/>
      <c r="AA18"/>
      <c r="AB18"/>
      <c r="AC18"/>
      <c r="AD18"/>
      <c r="AE18"/>
      <c r="AF18"/>
      <c r="AG18"/>
      <c r="AH18"/>
      <c r="AI18"/>
    </row>
    <row r="19" spans="3:35" s="25" customFormat="1" ht="10.9" customHeight="1" x14ac:dyDescent="0.25">
      <c r="C19" s="17"/>
      <c r="D19" s="16"/>
      <c r="E19" s="494"/>
      <c r="F19" s="495"/>
      <c r="G19" s="495"/>
      <c r="H19" s="495"/>
      <c r="I19" s="495"/>
      <c r="J19" s="495"/>
      <c r="K19" s="495"/>
      <c r="L19" s="495"/>
      <c r="M19" s="496"/>
      <c r="N19" s="27"/>
      <c r="O19" s="26"/>
      <c r="Q19"/>
      <c r="R19"/>
      <c r="S19"/>
      <c r="T19"/>
      <c r="U19"/>
      <c r="V19"/>
      <c r="W19"/>
      <c r="X19"/>
      <c r="Y19"/>
      <c r="Z19"/>
      <c r="AA19"/>
      <c r="AB19"/>
      <c r="AC19"/>
      <c r="AD19"/>
      <c r="AE19"/>
      <c r="AF19"/>
      <c r="AG19"/>
      <c r="AH19"/>
      <c r="AI19"/>
    </row>
    <row r="20" spans="3:35" s="25" customFormat="1" ht="21.6" customHeight="1" x14ac:dyDescent="0.25">
      <c r="C20" s="17"/>
      <c r="D20" s="16"/>
      <c r="E20" s="463"/>
      <c r="F20" s="268"/>
      <c r="G20" s="266"/>
      <c r="H20" s="455" t="s">
        <v>2904</v>
      </c>
      <c r="I20" s="456"/>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4"/>
      <c r="F21" s="269"/>
      <c r="G21" s="267"/>
      <c r="H21" s="477" t="s">
        <v>2899</v>
      </c>
      <c r="I21" s="478"/>
      <c r="J21" s="242">
        <f>IF(ISERROR(VLOOKUP($G$12&amp;$G$16,'Enrollment Report'!$A$3:$N$2989,3,FALSE)),0,(VLOOKUP($G$12&amp;$G$16,'Enrollment Report'!$A$3:$N$2989,3,FALSE)))</f>
        <v>62</v>
      </c>
      <c r="K21" s="242">
        <f>IF(ISERROR(VLOOKUP($G$12&amp;$G$16,'Enrollment Report'!$A$3:$N$2989,2,FALSE)),0,(VLOOKUP($G$12&amp;$G$16,'Enrollment Report'!$A$3:$N$2989,2,FALSE)))</f>
        <v>39</v>
      </c>
      <c r="L21" s="258">
        <f t="shared" ref="L21:L26" si="0">J21+K21</f>
        <v>101</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4"/>
      <c r="F22" s="269"/>
      <c r="G22" s="267"/>
      <c r="H22" s="497" t="s">
        <v>2900</v>
      </c>
      <c r="I22" s="498"/>
      <c r="J22" s="242">
        <f>IF(ISERROR(VLOOKUP($G$12&amp;$G$16,'Enrollment Report'!$A$3:$N$2989,5,FALSE)),0,(VLOOKUP($G$12&amp;$G$16,'Enrollment Report'!$A$3:$N$2989,5,FALSE)))</f>
        <v>57</v>
      </c>
      <c r="K22" s="242">
        <f>IF(ISERROR(VLOOKUP($G$12&amp;$G$16,'Enrollment Report'!$A$3:$N$2989,4,FALSE)),0,(VLOOKUP($G$12&amp;$G$16,'Enrollment Report'!$A$3:$N$2989,4,FALSE)))</f>
        <v>35</v>
      </c>
      <c r="L22" s="258">
        <f t="shared" si="0"/>
        <v>92</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4"/>
      <c r="F23" s="269"/>
      <c r="G23" s="267"/>
      <c r="H23" s="477" t="s">
        <v>2901</v>
      </c>
      <c r="I23" s="478"/>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4"/>
      <c r="F24" s="269"/>
      <c r="G24" s="267"/>
      <c r="H24" s="477" t="s">
        <v>2902</v>
      </c>
      <c r="I24" s="478"/>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4"/>
      <c r="F25" s="269"/>
      <c r="G25" s="267"/>
      <c r="H25" s="497" t="s">
        <v>2905</v>
      </c>
      <c r="I25" s="498"/>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4"/>
      <c r="F26" s="269"/>
      <c r="G26" s="267"/>
      <c r="H26" s="477" t="s">
        <v>2903</v>
      </c>
      <c r="I26" s="478"/>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5"/>
      <c r="F27" s="269"/>
      <c r="G27" s="267"/>
      <c r="H27" s="499" t="s">
        <v>2455</v>
      </c>
      <c r="I27" s="500"/>
      <c r="J27" s="258">
        <f>SUM(J21:J26)</f>
        <v>119</v>
      </c>
      <c r="K27" s="258">
        <f>SUM(K21:K26)</f>
        <v>74</v>
      </c>
      <c r="L27" s="258">
        <f>SUM(L21:L26)</f>
        <v>193</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8"/>
      <c r="F28" s="28"/>
      <c r="G28" s="139"/>
      <c r="H28" s="139"/>
      <c r="I28" s="139"/>
      <c r="J28" s="139"/>
      <c r="K28" s="139"/>
      <c r="L28" s="139"/>
      <c r="M28" s="139"/>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9" t="s">
        <v>2457</v>
      </c>
      <c r="F29" s="460"/>
      <c r="G29" s="460"/>
      <c r="H29" s="460"/>
      <c r="I29" s="460"/>
      <c r="J29" s="460"/>
      <c r="K29" s="460"/>
      <c r="L29" s="460"/>
      <c r="M29" s="460"/>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7" t="s">
        <v>19155</v>
      </c>
      <c r="H30" s="482"/>
      <c r="I30" s="482"/>
      <c r="J30" s="482"/>
      <c r="K30" s="482"/>
      <c r="L30" s="482"/>
      <c r="M30" s="482"/>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79" t="s">
        <v>19156</v>
      </c>
      <c r="H31" s="480"/>
      <c r="I31" s="480"/>
      <c r="J31" s="480"/>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0" t="s">
        <v>19157</v>
      </c>
      <c r="H32" s="482"/>
      <c r="I32" s="482"/>
      <c r="J32" s="482"/>
      <c r="K32" s="482"/>
      <c r="L32" s="482"/>
      <c r="M32" s="482"/>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6"/>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7" t="s">
        <v>19158</v>
      </c>
      <c r="H34" s="482"/>
      <c r="I34" s="482"/>
      <c r="J34" s="482"/>
      <c r="K34" s="482"/>
      <c r="L34" s="482"/>
      <c r="M34" s="482"/>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79" t="s">
        <v>19159</v>
      </c>
      <c r="H35" s="480"/>
      <c r="I35" s="480"/>
      <c r="J35" s="480"/>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7" t="s">
        <v>2766</v>
      </c>
      <c r="F36" s="35"/>
      <c r="G36" s="481" t="s">
        <v>19160</v>
      </c>
      <c r="H36" s="482"/>
      <c r="I36" s="482"/>
      <c r="J36" s="482"/>
      <c r="K36" s="482"/>
      <c r="L36" s="482"/>
      <c r="M36" s="483"/>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8"/>
      <c r="F37" s="28"/>
      <c r="G37" s="139"/>
      <c r="H37" s="139"/>
      <c r="I37" s="139"/>
      <c r="J37" s="139"/>
      <c r="K37" s="139"/>
      <c r="L37" s="139"/>
      <c r="M37" s="139"/>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9" t="s">
        <v>2822</v>
      </c>
      <c r="F38" s="460"/>
      <c r="G38" s="460"/>
      <c r="H38" s="460"/>
      <c r="I38" s="460"/>
      <c r="J38" s="460"/>
      <c r="K38" s="460"/>
      <c r="L38" s="460"/>
      <c r="M38" s="460"/>
      <c r="N38" s="27"/>
      <c r="O38" s="26"/>
      <c r="Q38"/>
      <c r="R38"/>
      <c r="S38"/>
      <c r="T38"/>
      <c r="U38"/>
      <c r="V38"/>
      <c r="W38"/>
      <c r="X38"/>
      <c r="Y38"/>
      <c r="Z38"/>
      <c r="AA38"/>
      <c r="AB38"/>
      <c r="AC38"/>
      <c r="AD38"/>
      <c r="AE38"/>
      <c r="AF38"/>
      <c r="AG38"/>
      <c r="AH38"/>
      <c r="AI38"/>
    </row>
    <row r="39" spans="1:35" s="25" customFormat="1" ht="33" customHeight="1" x14ac:dyDescent="0.25">
      <c r="C39" s="17"/>
      <c r="D39" s="16"/>
      <c r="E39" s="140" t="s">
        <v>10133</v>
      </c>
      <c r="F39" s="142"/>
      <c r="G39" s="484" t="s">
        <v>2824</v>
      </c>
      <c r="H39" s="484"/>
      <c r="I39" s="484"/>
      <c r="J39" s="484"/>
      <c r="K39" s="484"/>
      <c r="L39" s="484"/>
      <c r="M39" s="484"/>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2891</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10135</v>
      </c>
      <c r="H4994" s="467"/>
      <c r="I4994" s="468"/>
      <c r="K4994" s="276" t="s">
        <v>10134</v>
      </c>
    </row>
    <row r="4995" spans="4:11" ht="18" hidden="1" customHeight="1" x14ac:dyDescent="0.25">
      <c r="E4995" s="48"/>
      <c r="G4995" s="51"/>
      <c r="H4995" s="52"/>
      <c r="I4995" s="53"/>
      <c r="K4995" s="141"/>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3"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61" activePane="bottomRight" state="frozen"/>
      <selection pane="topRight" activeCell="K1" sqref="K1"/>
      <selection pane="bottomLeft" activeCell="A14" sqref="A14"/>
      <selection pane="bottomRight" activeCell="AK161" sqref="AK161"/>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2"/>
      <c r="F2" s="452"/>
      <c r="G2" s="452"/>
      <c r="H2" s="452"/>
      <c r="I2" s="452"/>
      <c r="J2" s="452"/>
      <c r="K2" s="452"/>
      <c r="L2" s="452"/>
      <c r="M2" s="452"/>
      <c r="N2" s="452"/>
      <c r="O2" s="452"/>
      <c r="P2" s="452"/>
      <c r="Q2" s="20"/>
      <c r="R2" s="20"/>
      <c r="S2" s="20"/>
      <c r="T2" s="20"/>
      <c r="U2" s="20"/>
      <c r="V2" s="20"/>
      <c r="W2" s="20"/>
      <c r="X2" s="20"/>
      <c r="Y2" s="20"/>
      <c r="Z2" s="20"/>
      <c r="AA2" s="20"/>
      <c r="AB2" s="20"/>
      <c r="AC2" s="20"/>
      <c r="AD2" s="20"/>
      <c r="AE2" s="20"/>
      <c r="AF2" s="452"/>
      <c r="AG2" s="452"/>
      <c r="AH2" s="452"/>
      <c r="AI2" s="452"/>
      <c r="AJ2" s="452"/>
      <c r="AK2" s="452"/>
      <c r="AL2" s="452"/>
      <c r="AM2" s="452"/>
      <c r="AN2" s="452"/>
      <c r="AO2" s="452"/>
      <c r="AP2" s="452"/>
      <c r="AQ2" s="452"/>
      <c r="AR2" s="529"/>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0" t="str">
        <f>'Page 1 - General Information'!E4</f>
        <v xml:space="preserve"> INTERSCHOLASTIC ATHLETIC OPPORTUNITIES DISCLOSURE FORM 22.1</v>
      </c>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2021 - 2022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0"/>
      <c r="G7" s="221" t="str">
        <f>IF('Page 1 - General Information'!G14="[Make Selection From Drop-Down List ]","",("School:  "&amp;'Page 1 - General Information'!G14&amp;" - "&amp;'Page 1 - General Information'!G16))</f>
        <v>School:  West Hazleton El/MS - 7569</v>
      </c>
      <c r="H7" s="100"/>
      <c r="I7" s="100"/>
      <c r="J7" s="100"/>
      <c r="K7" s="100"/>
      <c r="L7" s="221"/>
      <c r="M7" s="100"/>
      <c r="N7" s="100"/>
      <c r="O7" s="100"/>
      <c r="P7" s="100"/>
      <c r="Q7" s="100"/>
      <c r="R7" s="100"/>
      <c r="S7" s="100"/>
      <c r="T7" s="100" t="s">
        <v>2895</v>
      </c>
      <c r="U7" s="100"/>
      <c r="V7" s="100"/>
      <c r="W7" s="100"/>
      <c r="X7" s="100"/>
      <c r="Y7" s="100"/>
      <c r="Z7" s="100"/>
      <c r="AA7" s="100"/>
      <c r="AB7" s="100"/>
      <c r="AC7" s="100"/>
      <c r="AD7" s="100"/>
      <c r="AE7" s="100"/>
      <c r="AF7" s="100"/>
      <c r="AG7" s="100"/>
      <c r="AH7" s="221"/>
      <c r="AI7" s="221" t="str">
        <f>IF('Page 1 - General Information'!G10=" [Make Selection From Drop-Down List ]","",("LEA:  "&amp;'Page 1 - General Information'!G10&amp;" - "&amp;'Page 1 - General Information'!G12))</f>
        <v>LEA:  Hazleton Area SD - 118403302</v>
      </c>
      <c r="AJ7" s="221"/>
      <c r="AK7" s="100"/>
      <c r="AL7" s="100"/>
      <c r="AM7" s="100"/>
      <c r="AN7" s="100"/>
      <c r="AO7" s="100"/>
      <c r="AP7" s="101"/>
      <c r="AQ7" s="16"/>
      <c r="AR7" s="24"/>
    </row>
    <row r="8" spans="1:114" customFormat="1" ht="4.9000000000000004" customHeight="1" x14ac:dyDescent="0.25">
      <c r="B8" s="17"/>
      <c r="C8" s="16"/>
      <c r="D8" s="248"/>
      <c r="E8" s="528"/>
      <c r="F8" s="528"/>
      <c r="G8" s="528"/>
      <c r="H8" s="528"/>
      <c r="I8" s="528"/>
      <c r="J8" s="528"/>
      <c r="K8" s="528"/>
      <c r="L8" s="528"/>
      <c r="M8" s="50"/>
      <c r="AP8" s="55"/>
      <c r="AQ8" s="54"/>
      <c r="AR8" s="24"/>
    </row>
    <row r="9" spans="1:114" ht="20.45" customHeight="1" x14ac:dyDescent="0.25">
      <c r="A9"/>
      <c r="B9" s="17"/>
      <c r="C9" s="16"/>
      <c r="D9" s="210"/>
      <c r="E9" s="508" t="s">
        <v>9</v>
      </c>
      <c r="F9" s="508"/>
      <c r="G9" s="508"/>
      <c r="H9" s="508"/>
      <c r="I9" s="508"/>
      <c r="J9" s="510"/>
      <c r="K9" s="508"/>
      <c r="L9" s="508"/>
      <c r="M9" s="508"/>
      <c r="N9" s="508"/>
      <c r="O9" s="508"/>
      <c r="P9" s="508"/>
      <c r="Q9" s="508"/>
      <c r="R9" s="508"/>
      <c r="S9" s="508"/>
      <c r="T9" s="508"/>
      <c r="U9" s="508"/>
      <c r="V9" s="508"/>
      <c r="W9" s="508"/>
      <c r="X9" s="508"/>
      <c r="Y9" s="508"/>
      <c r="Z9" s="508"/>
      <c r="AA9" s="508"/>
      <c r="AB9" s="508"/>
      <c r="AC9" s="508"/>
      <c r="AD9" s="508"/>
      <c r="AE9" s="508"/>
      <c r="AF9" s="509"/>
      <c r="AG9" s="104"/>
      <c r="AH9" s="507" t="s">
        <v>11</v>
      </c>
      <c r="AI9" s="508"/>
      <c r="AJ9" s="508"/>
      <c r="AK9" s="508"/>
      <c r="AL9" s="508"/>
      <c r="AM9" s="508"/>
      <c r="AN9" s="508"/>
      <c r="AO9" s="508"/>
      <c r="AP9" s="509"/>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4"/>
      <c r="B10" s="115"/>
      <c r="C10" s="116"/>
      <c r="D10" s="211"/>
      <c r="E10" s="501" t="s">
        <v>2849</v>
      </c>
      <c r="F10" s="8"/>
      <c r="G10" s="504" t="s">
        <v>2845</v>
      </c>
      <c r="H10" s="125"/>
      <c r="I10" s="504" t="s">
        <v>2850</v>
      </c>
      <c r="J10" s="125"/>
      <c r="K10" s="517" t="s">
        <v>2894</v>
      </c>
      <c r="L10" s="518"/>
      <c r="M10" s="519"/>
      <c r="N10" s="116"/>
      <c r="O10" s="517" t="s">
        <v>2816</v>
      </c>
      <c r="P10" s="518"/>
      <c r="Q10" s="519"/>
      <c r="R10" s="99"/>
      <c r="S10" s="511" t="s">
        <v>10101</v>
      </c>
      <c r="T10" s="512"/>
      <c r="U10" s="512"/>
      <c r="V10" s="513"/>
      <c r="W10" s="99"/>
      <c r="X10" s="517" t="s">
        <v>2812</v>
      </c>
      <c r="Y10" s="518"/>
      <c r="Z10" s="518"/>
      <c r="AA10" s="519"/>
      <c r="AB10" s="99"/>
      <c r="AC10" s="517" t="s">
        <v>2813</v>
      </c>
      <c r="AD10" s="518"/>
      <c r="AE10" s="518"/>
      <c r="AF10" s="519"/>
      <c r="AG10" s="3"/>
      <c r="AH10" s="521" t="s">
        <v>10331</v>
      </c>
      <c r="AI10" s="521"/>
      <c r="AJ10" s="521"/>
      <c r="AK10" s="525"/>
      <c r="AL10" s="11"/>
      <c r="AM10" s="523" t="s">
        <v>13</v>
      </c>
      <c r="AN10" s="524"/>
      <c r="AO10" s="524"/>
      <c r="AP10" s="524"/>
      <c r="AQ10" s="116"/>
      <c r="AR10" s="117"/>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row>
    <row r="11" spans="1:114" ht="16.149999999999999" customHeight="1" x14ac:dyDescent="0.25">
      <c r="A11"/>
      <c r="B11" s="17"/>
      <c r="C11" s="16"/>
      <c r="D11" s="210"/>
      <c r="E11" s="502"/>
      <c r="F11" s="98"/>
      <c r="G11" s="505"/>
      <c r="H11" s="170"/>
      <c r="I11" s="505"/>
      <c r="J11" s="170"/>
      <c r="K11" s="520"/>
      <c r="L11" s="521"/>
      <c r="M11" s="522"/>
      <c r="N11" s="98"/>
      <c r="O11" s="520"/>
      <c r="P11" s="521"/>
      <c r="Q11" s="522"/>
      <c r="R11" s="99"/>
      <c r="S11" s="514"/>
      <c r="T11" s="515"/>
      <c r="U11" s="515"/>
      <c r="V11" s="516"/>
      <c r="W11" s="99"/>
      <c r="X11" s="520"/>
      <c r="Y11" s="521"/>
      <c r="Z11" s="521"/>
      <c r="AA11" s="522"/>
      <c r="AB11" s="160"/>
      <c r="AC11" s="520"/>
      <c r="AD11" s="521"/>
      <c r="AE11" s="521"/>
      <c r="AF11" s="522"/>
      <c r="AG11" s="3"/>
      <c r="AH11" s="526" t="s">
        <v>2814</v>
      </c>
      <c r="AI11" s="527"/>
      <c r="AJ11" s="526" t="s">
        <v>2815</v>
      </c>
      <c r="AK11" s="527"/>
      <c r="AL11" s="10"/>
      <c r="AM11" s="149" t="s">
        <v>3</v>
      </c>
      <c r="AN11" s="149" t="s">
        <v>4</v>
      </c>
      <c r="AO11" s="149" t="s">
        <v>5</v>
      </c>
      <c r="AP11" s="150"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3"/>
      <c r="F12" s="9"/>
      <c r="G12" s="506"/>
      <c r="H12" s="10"/>
      <c r="I12" s="506"/>
      <c r="J12" s="10"/>
      <c r="K12" s="161" t="s">
        <v>2835</v>
      </c>
      <c r="L12" s="5" t="s">
        <v>2892</v>
      </c>
      <c r="M12" s="66" t="s">
        <v>2893</v>
      </c>
      <c r="N12" s="12"/>
      <c r="O12" s="6" t="s">
        <v>7</v>
      </c>
      <c r="P12" s="6" t="s">
        <v>0</v>
      </c>
      <c r="Q12" s="6" t="s">
        <v>8</v>
      </c>
      <c r="R12" s="10"/>
      <c r="S12" s="6" t="s">
        <v>10102</v>
      </c>
      <c r="T12" s="6" t="s">
        <v>2</v>
      </c>
      <c r="U12" s="6" t="s">
        <v>1</v>
      </c>
      <c r="V12" s="6" t="s">
        <v>2831</v>
      </c>
      <c r="W12" s="10"/>
      <c r="X12" s="6" t="s">
        <v>7</v>
      </c>
      <c r="Y12" s="7" t="s">
        <v>0</v>
      </c>
      <c r="Z12" s="7" t="s">
        <v>8</v>
      </c>
      <c r="AA12" s="129" t="s">
        <v>2455</v>
      </c>
      <c r="AB12" s="10"/>
      <c r="AC12" s="7" t="s">
        <v>7</v>
      </c>
      <c r="AD12" s="7" t="s">
        <v>0</v>
      </c>
      <c r="AE12" s="7" t="s">
        <v>8</v>
      </c>
      <c r="AF12" s="129" t="s">
        <v>2455</v>
      </c>
      <c r="AG12" s="3"/>
      <c r="AH12" s="147" t="s">
        <v>2829</v>
      </c>
      <c r="AI12" s="147" t="s">
        <v>2830</v>
      </c>
      <c r="AJ12" s="147"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4" t="s">
        <v>2835</v>
      </c>
      <c r="H14" s="165"/>
      <c r="I14" s="181" t="s">
        <v>2846</v>
      </c>
      <c r="J14" s="241"/>
      <c r="K14" s="62"/>
      <c r="L14" s="62"/>
      <c r="M14" s="13">
        <f>SUM(K14:L14)</f>
        <v>0</v>
      </c>
      <c r="N14" s="2"/>
      <c r="O14" s="62"/>
      <c r="P14" s="62"/>
      <c r="Q14" s="62"/>
      <c r="R14" s="2"/>
      <c r="S14" s="62"/>
      <c r="T14" s="62"/>
      <c r="U14" s="62"/>
      <c r="V14" s="62"/>
      <c r="W14" s="2"/>
      <c r="X14" s="62"/>
      <c r="Y14" s="94"/>
      <c r="Z14" s="94"/>
      <c r="AA14" s="130">
        <f>SUM(X14:Z14)</f>
        <v>0</v>
      </c>
      <c r="AB14" s="2"/>
      <c r="AC14" s="62"/>
      <c r="AD14" s="94"/>
      <c r="AE14" s="94"/>
      <c r="AF14" s="130">
        <f>SUM(AC14:AE14)</f>
        <v>0</v>
      </c>
      <c r="AG14" s="3"/>
      <c r="AH14" s="277"/>
      <c r="AI14" s="94"/>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5" t="s">
        <v>2835</v>
      </c>
      <c r="H15" s="165"/>
      <c r="I15" s="182" t="s">
        <v>2846</v>
      </c>
      <c r="J15" s="164"/>
      <c r="K15" s="168"/>
      <c r="L15" s="168"/>
      <c r="M15" s="13">
        <f t="shared" ref="M15:M78" si="0">SUM(K15:L15)</f>
        <v>0</v>
      </c>
      <c r="N15" s="2"/>
      <c r="O15" s="63"/>
      <c r="P15" s="63"/>
      <c r="Q15" s="63"/>
      <c r="R15" s="2"/>
      <c r="S15" s="259"/>
      <c r="T15" s="259"/>
      <c r="U15" s="259"/>
      <c r="V15" s="259"/>
      <c r="W15" s="2"/>
      <c r="X15" s="63"/>
      <c r="Y15" s="63"/>
      <c r="Z15" s="63"/>
      <c r="AA15" s="130">
        <f t="shared" ref="AA15:AA78" si="1">SUM(X15:Z15)</f>
        <v>0</v>
      </c>
      <c r="AB15" s="2"/>
      <c r="AC15" s="63"/>
      <c r="AD15" s="63"/>
      <c r="AE15" s="63"/>
      <c r="AF15" s="130">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4" t="s">
        <v>2835</v>
      </c>
      <c r="H16" s="165"/>
      <c r="I16" s="181" t="s">
        <v>2846</v>
      </c>
      <c r="J16" s="164"/>
      <c r="K16" s="167"/>
      <c r="L16" s="167"/>
      <c r="M16" s="13">
        <f t="shared" si="0"/>
        <v>0</v>
      </c>
      <c r="N16" s="2"/>
      <c r="O16" s="62"/>
      <c r="P16" s="62"/>
      <c r="Q16" s="62"/>
      <c r="R16" s="2"/>
      <c r="S16" s="62"/>
      <c r="T16" s="62"/>
      <c r="U16" s="62"/>
      <c r="V16" s="62"/>
      <c r="W16" s="2"/>
      <c r="X16" s="62"/>
      <c r="Y16" s="94"/>
      <c r="Z16" s="94"/>
      <c r="AA16" s="130">
        <f t="shared" si="1"/>
        <v>0</v>
      </c>
      <c r="AB16" s="2"/>
      <c r="AC16" s="62"/>
      <c r="AD16" s="94"/>
      <c r="AE16" s="94"/>
      <c r="AF16" s="130">
        <f t="shared" si="2"/>
        <v>0</v>
      </c>
      <c r="AG16" s="3"/>
      <c r="AH16" s="277"/>
      <c r="AI16" s="94"/>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5" t="s">
        <v>2835</v>
      </c>
      <c r="H17" s="165"/>
      <c r="I17" s="182" t="s">
        <v>2846</v>
      </c>
      <c r="J17" s="164"/>
      <c r="K17" s="168"/>
      <c r="L17" s="168"/>
      <c r="M17" s="13">
        <f t="shared" si="0"/>
        <v>0</v>
      </c>
      <c r="N17" s="2"/>
      <c r="O17" s="63"/>
      <c r="P17" s="63"/>
      <c r="Q17" s="63"/>
      <c r="R17" s="2"/>
      <c r="S17" s="259"/>
      <c r="T17" s="259"/>
      <c r="U17" s="259"/>
      <c r="V17" s="259"/>
      <c r="W17" s="2"/>
      <c r="X17" s="63"/>
      <c r="Y17" s="63"/>
      <c r="Z17" s="63"/>
      <c r="AA17" s="130">
        <f t="shared" si="1"/>
        <v>0</v>
      </c>
      <c r="AB17" s="2"/>
      <c r="AC17" s="63"/>
      <c r="AD17" s="63"/>
      <c r="AE17" s="63"/>
      <c r="AF17" s="130">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4" t="s">
        <v>2835</v>
      </c>
      <c r="H18" s="165"/>
      <c r="I18" s="181" t="s">
        <v>2846</v>
      </c>
      <c r="J18" s="164"/>
      <c r="K18" s="167"/>
      <c r="L18" s="167"/>
      <c r="M18" s="13">
        <f t="shared" si="0"/>
        <v>0</v>
      </c>
      <c r="N18" s="2"/>
      <c r="O18" s="62"/>
      <c r="P18" s="62"/>
      <c r="Q18" s="62"/>
      <c r="R18" s="2"/>
      <c r="S18" s="62"/>
      <c r="T18" s="62"/>
      <c r="U18" s="62"/>
      <c r="V18" s="62"/>
      <c r="W18" s="2"/>
      <c r="X18" s="62"/>
      <c r="Y18" s="94"/>
      <c r="Z18" s="94"/>
      <c r="AA18" s="130">
        <f t="shared" si="1"/>
        <v>0</v>
      </c>
      <c r="AB18" s="2"/>
      <c r="AC18" s="62"/>
      <c r="AD18" s="94"/>
      <c r="AE18" s="94"/>
      <c r="AF18" s="130">
        <f>SUM(AC18:AE18)</f>
        <v>0</v>
      </c>
      <c r="AG18" s="3"/>
      <c r="AH18" s="277"/>
      <c r="AI18" s="94"/>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5" t="s">
        <v>2835</v>
      </c>
      <c r="H19" s="165"/>
      <c r="I19" s="182" t="s">
        <v>2846</v>
      </c>
      <c r="J19" s="164"/>
      <c r="K19" s="168"/>
      <c r="L19" s="168"/>
      <c r="M19" s="13">
        <f t="shared" si="0"/>
        <v>0</v>
      </c>
      <c r="N19" s="2"/>
      <c r="O19" s="63"/>
      <c r="P19" s="63"/>
      <c r="Q19" s="63"/>
      <c r="R19" s="2"/>
      <c r="S19" s="259"/>
      <c r="T19" s="259"/>
      <c r="U19" s="259"/>
      <c r="V19" s="259"/>
      <c r="W19" s="2"/>
      <c r="X19" s="63"/>
      <c r="Y19" s="63"/>
      <c r="Z19" s="63"/>
      <c r="AA19" s="130">
        <f t="shared" si="1"/>
        <v>0</v>
      </c>
      <c r="AB19" s="2"/>
      <c r="AC19" s="63"/>
      <c r="AD19" s="63"/>
      <c r="AE19" s="63"/>
      <c r="AF19" s="130">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4" t="s">
        <v>2835</v>
      </c>
      <c r="H20" s="165"/>
      <c r="I20" s="181" t="s">
        <v>2846</v>
      </c>
      <c r="J20" s="164"/>
      <c r="K20" s="167"/>
      <c r="L20" s="167"/>
      <c r="M20" s="13">
        <f t="shared" si="0"/>
        <v>0</v>
      </c>
      <c r="N20" s="2"/>
      <c r="O20" s="62"/>
      <c r="P20" s="62"/>
      <c r="Q20" s="62"/>
      <c r="R20" s="2"/>
      <c r="S20" s="62"/>
      <c r="T20" s="62"/>
      <c r="U20" s="62"/>
      <c r="V20" s="62"/>
      <c r="W20" s="2"/>
      <c r="X20" s="62"/>
      <c r="Y20" s="94"/>
      <c r="Z20" s="94"/>
      <c r="AA20" s="130">
        <f t="shared" si="1"/>
        <v>0</v>
      </c>
      <c r="AB20" s="2"/>
      <c r="AC20" s="62"/>
      <c r="AD20" s="94"/>
      <c r="AE20" s="94"/>
      <c r="AF20" s="130">
        <f t="shared" si="2"/>
        <v>0</v>
      </c>
      <c r="AG20" s="3"/>
      <c r="AH20" s="277"/>
      <c r="AI20" s="94"/>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5" t="s">
        <v>2835</v>
      </c>
      <c r="H21" s="165"/>
      <c r="I21" s="182" t="s">
        <v>2846</v>
      </c>
      <c r="J21" s="164"/>
      <c r="K21" s="168"/>
      <c r="L21" s="168"/>
      <c r="M21" s="13">
        <f t="shared" si="0"/>
        <v>0</v>
      </c>
      <c r="N21" s="2"/>
      <c r="O21" s="63"/>
      <c r="P21" s="63"/>
      <c r="Q21" s="63"/>
      <c r="R21" s="2"/>
      <c r="S21" s="259"/>
      <c r="T21" s="259"/>
      <c r="U21" s="259"/>
      <c r="V21" s="259"/>
      <c r="W21" s="2"/>
      <c r="X21" s="63"/>
      <c r="Y21" s="63"/>
      <c r="Z21" s="63"/>
      <c r="AA21" s="130">
        <f t="shared" si="1"/>
        <v>0</v>
      </c>
      <c r="AB21" s="2"/>
      <c r="AC21" s="63"/>
      <c r="AD21" s="63"/>
      <c r="AE21" s="63"/>
      <c r="AF21" s="130">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4" t="s">
        <v>2835</v>
      </c>
      <c r="H22" s="165"/>
      <c r="I22" s="181" t="s">
        <v>2846</v>
      </c>
      <c r="J22" s="164"/>
      <c r="K22" s="167"/>
      <c r="L22" s="167"/>
      <c r="M22" s="13">
        <f t="shared" si="0"/>
        <v>0</v>
      </c>
      <c r="N22" s="2"/>
      <c r="O22" s="62"/>
      <c r="P22" s="62"/>
      <c r="Q22" s="62"/>
      <c r="R22" s="2"/>
      <c r="S22" s="62"/>
      <c r="T22" s="62"/>
      <c r="U22" s="62"/>
      <c r="V22" s="62"/>
      <c r="W22" s="2"/>
      <c r="X22" s="62"/>
      <c r="Y22" s="94"/>
      <c r="Z22" s="94"/>
      <c r="AA22" s="130">
        <f t="shared" si="1"/>
        <v>0</v>
      </c>
      <c r="AB22" s="2"/>
      <c r="AC22" s="62"/>
      <c r="AD22" s="94"/>
      <c r="AE22" s="94"/>
      <c r="AF22" s="130">
        <f t="shared" si="2"/>
        <v>0</v>
      </c>
      <c r="AG22" s="3"/>
      <c r="AH22" s="277"/>
      <c r="AI22" s="94"/>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5" t="s">
        <v>2835</v>
      </c>
      <c r="H23" s="165"/>
      <c r="I23" s="182" t="s">
        <v>2846</v>
      </c>
      <c r="J23" s="164"/>
      <c r="K23" s="168"/>
      <c r="L23" s="168"/>
      <c r="M23" s="13">
        <f t="shared" si="0"/>
        <v>0</v>
      </c>
      <c r="N23" s="2"/>
      <c r="O23" s="63"/>
      <c r="P23" s="63"/>
      <c r="Q23" s="63"/>
      <c r="R23" s="2"/>
      <c r="S23" s="259"/>
      <c r="T23" s="259"/>
      <c r="U23" s="259"/>
      <c r="V23" s="259"/>
      <c r="W23" s="2"/>
      <c r="X23" s="63"/>
      <c r="Y23" s="63"/>
      <c r="Z23" s="63"/>
      <c r="AA23" s="130">
        <f t="shared" si="1"/>
        <v>0</v>
      </c>
      <c r="AB23" s="2"/>
      <c r="AC23" s="63"/>
      <c r="AD23" s="63"/>
      <c r="AE23" s="63"/>
      <c r="AF23" s="130">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4" t="s">
        <v>2835</v>
      </c>
      <c r="H24" s="165"/>
      <c r="I24" s="181" t="s">
        <v>2846</v>
      </c>
      <c r="J24" s="164"/>
      <c r="K24" s="167"/>
      <c r="L24" s="167"/>
      <c r="M24" s="13">
        <f t="shared" si="0"/>
        <v>0</v>
      </c>
      <c r="N24" s="2"/>
      <c r="O24" s="62"/>
      <c r="P24" s="62"/>
      <c r="Q24" s="62"/>
      <c r="R24" s="2"/>
      <c r="S24" s="62"/>
      <c r="T24" s="62"/>
      <c r="U24" s="62"/>
      <c r="V24" s="62"/>
      <c r="W24" s="2"/>
      <c r="X24" s="62"/>
      <c r="Y24" s="94"/>
      <c r="Z24" s="94"/>
      <c r="AA24" s="130">
        <f t="shared" si="1"/>
        <v>0</v>
      </c>
      <c r="AB24" s="2"/>
      <c r="AC24" s="62"/>
      <c r="AD24" s="94"/>
      <c r="AE24" s="94"/>
      <c r="AF24" s="130">
        <f t="shared" si="2"/>
        <v>0</v>
      </c>
      <c r="AG24" s="3"/>
      <c r="AH24" s="277"/>
      <c r="AI24" s="94"/>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5" t="s">
        <v>2835</v>
      </c>
      <c r="H25" s="165"/>
      <c r="I25" s="182" t="s">
        <v>2846</v>
      </c>
      <c r="J25" s="164"/>
      <c r="K25" s="168"/>
      <c r="L25" s="168"/>
      <c r="M25" s="13">
        <f t="shared" si="0"/>
        <v>0</v>
      </c>
      <c r="N25" s="2"/>
      <c r="O25" s="63"/>
      <c r="P25" s="63"/>
      <c r="Q25" s="63"/>
      <c r="R25" s="2"/>
      <c r="S25" s="259"/>
      <c r="T25" s="259"/>
      <c r="U25" s="259"/>
      <c r="V25" s="259"/>
      <c r="W25" s="2"/>
      <c r="X25" s="63"/>
      <c r="Y25" s="63"/>
      <c r="Z25" s="63"/>
      <c r="AA25" s="130">
        <f t="shared" si="1"/>
        <v>0</v>
      </c>
      <c r="AB25" s="2"/>
      <c r="AC25" s="63"/>
      <c r="AD25" s="63"/>
      <c r="AE25" s="63"/>
      <c r="AF25" s="130">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4" t="s">
        <v>2835</v>
      </c>
      <c r="H26" s="165"/>
      <c r="I26" s="181" t="s">
        <v>2846</v>
      </c>
      <c r="J26" s="164"/>
      <c r="K26" s="167"/>
      <c r="L26" s="167"/>
      <c r="M26" s="13">
        <f t="shared" si="0"/>
        <v>0</v>
      </c>
      <c r="N26" s="2"/>
      <c r="O26" s="62"/>
      <c r="P26" s="62"/>
      <c r="Q26" s="62"/>
      <c r="R26" s="2"/>
      <c r="S26" s="62"/>
      <c r="T26" s="62"/>
      <c r="U26" s="62"/>
      <c r="V26" s="62"/>
      <c r="W26" s="2"/>
      <c r="X26" s="62"/>
      <c r="Y26" s="94"/>
      <c r="Z26" s="94"/>
      <c r="AA26" s="130">
        <f t="shared" si="1"/>
        <v>0</v>
      </c>
      <c r="AB26" s="2"/>
      <c r="AC26" s="62"/>
      <c r="AD26" s="94"/>
      <c r="AE26" s="94"/>
      <c r="AF26" s="130">
        <f t="shared" si="2"/>
        <v>0</v>
      </c>
      <c r="AG26" s="3"/>
      <c r="AH26" s="277"/>
      <c r="AI26" s="94"/>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5" t="s">
        <v>2835</v>
      </c>
      <c r="H27" s="165"/>
      <c r="I27" s="182" t="s">
        <v>2846</v>
      </c>
      <c r="J27" s="164"/>
      <c r="K27" s="168"/>
      <c r="L27" s="168"/>
      <c r="M27" s="13">
        <f t="shared" si="0"/>
        <v>0</v>
      </c>
      <c r="N27" s="2"/>
      <c r="O27" s="63"/>
      <c r="P27" s="63"/>
      <c r="Q27" s="63"/>
      <c r="R27" s="2"/>
      <c r="S27" s="259"/>
      <c r="T27" s="259"/>
      <c r="U27" s="259"/>
      <c r="V27" s="259"/>
      <c r="W27" s="2"/>
      <c r="X27" s="63"/>
      <c r="Y27" s="63"/>
      <c r="Z27" s="63"/>
      <c r="AA27" s="130">
        <f t="shared" si="1"/>
        <v>0</v>
      </c>
      <c r="AB27" s="2"/>
      <c r="AC27" s="63"/>
      <c r="AD27" s="63"/>
      <c r="AE27" s="63"/>
      <c r="AF27" s="130">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4" t="s">
        <v>2835</v>
      </c>
      <c r="H28" s="165"/>
      <c r="I28" s="181" t="s">
        <v>2846</v>
      </c>
      <c r="J28" s="164"/>
      <c r="K28" s="167"/>
      <c r="L28" s="167"/>
      <c r="M28" s="13">
        <f t="shared" si="0"/>
        <v>0</v>
      </c>
      <c r="N28" s="2"/>
      <c r="O28" s="62"/>
      <c r="P28" s="62"/>
      <c r="Q28" s="62"/>
      <c r="R28" s="2"/>
      <c r="S28" s="62"/>
      <c r="T28" s="62"/>
      <c r="U28" s="62"/>
      <c r="V28" s="62"/>
      <c r="W28" s="2"/>
      <c r="X28" s="62"/>
      <c r="Y28" s="94"/>
      <c r="Z28" s="94"/>
      <c r="AA28" s="130">
        <f t="shared" si="1"/>
        <v>0</v>
      </c>
      <c r="AB28" s="2"/>
      <c r="AC28" s="62"/>
      <c r="AD28" s="94"/>
      <c r="AE28" s="94"/>
      <c r="AF28" s="130">
        <f t="shared" si="2"/>
        <v>0</v>
      </c>
      <c r="AG28" s="3"/>
      <c r="AH28" s="277"/>
      <c r="AI28" s="94"/>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5" t="s">
        <v>2835</v>
      </c>
      <c r="H29" s="165"/>
      <c r="I29" s="182" t="s">
        <v>2846</v>
      </c>
      <c r="J29" s="164"/>
      <c r="K29" s="168"/>
      <c r="L29" s="168"/>
      <c r="M29" s="13">
        <f t="shared" si="0"/>
        <v>0</v>
      </c>
      <c r="N29" s="2"/>
      <c r="O29" s="63"/>
      <c r="P29" s="63"/>
      <c r="Q29" s="63"/>
      <c r="R29" s="2"/>
      <c r="S29" s="259"/>
      <c r="T29" s="259"/>
      <c r="U29" s="259"/>
      <c r="V29" s="259"/>
      <c r="W29" s="2"/>
      <c r="X29" s="63"/>
      <c r="Y29" s="63"/>
      <c r="Z29" s="63"/>
      <c r="AA29" s="130">
        <f t="shared" si="1"/>
        <v>0</v>
      </c>
      <c r="AB29" s="2"/>
      <c r="AC29" s="63"/>
      <c r="AD29" s="63"/>
      <c r="AE29" s="63"/>
      <c r="AF29" s="130">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4" t="s">
        <v>2835</v>
      </c>
      <c r="H30" s="165"/>
      <c r="I30" s="181" t="s">
        <v>2847</v>
      </c>
      <c r="J30" s="164"/>
      <c r="K30" s="167"/>
      <c r="L30" s="167"/>
      <c r="M30" s="13">
        <f t="shared" si="0"/>
        <v>0</v>
      </c>
      <c r="N30" s="2"/>
      <c r="O30" s="62"/>
      <c r="P30" s="62"/>
      <c r="Q30" s="62"/>
      <c r="R30" s="2"/>
      <c r="S30" s="62"/>
      <c r="T30" s="62"/>
      <c r="U30" s="62"/>
      <c r="V30" s="62"/>
      <c r="W30" s="2"/>
      <c r="X30" s="62"/>
      <c r="Y30" s="94"/>
      <c r="Z30" s="94"/>
      <c r="AA30" s="130">
        <f t="shared" si="1"/>
        <v>0</v>
      </c>
      <c r="AB30" s="2"/>
      <c r="AC30" s="62"/>
      <c r="AD30" s="94"/>
      <c r="AE30" s="94"/>
      <c r="AF30" s="130">
        <f t="shared" si="2"/>
        <v>0</v>
      </c>
      <c r="AG30" s="3"/>
      <c r="AH30" s="277"/>
      <c r="AI30" s="94"/>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5" t="s">
        <v>2835</v>
      </c>
      <c r="H31" s="165"/>
      <c r="I31" s="182" t="s">
        <v>2847</v>
      </c>
      <c r="J31" s="164"/>
      <c r="K31" s="168"/>
      <c r="L31" s="168"/>
      <c r="M31" s="13">
        <f t="shared" si="0"/>
        <v>0</v>
      </c>
      <c r="N31" s="2"/>
      <c r="O31" s="63"/>
      <c r="P31" s="63"/>
      <c r="Q31" s="63"/>
      <c r="R31" s="2"/>
      <c r="S31" s="259"/>
      <c r="T31" s="259"/>
      <c r="U31" s="259"/>
      <c r="V31" s="259"/>
      <c r="W31" s="2"/>
      <c r="X31" s="63"/>
      <c r="Y31" s="63"/>
      <c r="Z31" s="63"/>
      <c r="AA31" s="130">
        <f t="shared" si="1"/>
        <v>0</v>
      </c>
      <c r="AB31" s="2"/>
      <c r="AC31" s="63"/>
      <c r="AD31" s="63"/>
      <c r="AE31" s="63"/>
      <c r="AF31" s="130">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4" t="s">
        <v>2835</v>
      </c>
      <c r="H32" s="165"/>
      <c r="I32" s="181" t="s">
        <v>2847</v>
      </c>
      <c r="J32" s="164"/>
      <c r="K32" s="167"/>
      <c r="L32" s="167"/>
      <c r="M32" s="13">
        <f t="shared" si="0"/>
        <v>0</v>
      </c>
      <c r="N32" s="2"/>
      <c r="O32" s="62"/>
      <c r="P32" s="62"/>
      <c r="Q32" s="62"/>
      <c r="R32" s="2"/>
      <c r="S32" s="62"/>
      <c r="T32" s="62"/>
      <c r="U32" s="62"/>
      <c r="V32" s="62"/>
      <c r="W32" s="2"/>
      <c r="X32" s="62"/>
      <c r="Y32" s="94"/>
      <c r="Z32" s="94"/>
      <c r="AA32" s="130">
        <f t="shared" si="1"/>
        <v>0</v>
      </c>
      <c r="AB32" s="2"/>
      <c r="AC32" s="62"/>
      <c r="AD32" s="94"/>
      <c r="AE32" s="94"/>
      <c r="AF32" s="130">
        <f t="shared" si="2"/>
        <v>0</v>
      </c>
      <c r="AG32" s="3"/>
      <c r="AH32" s="277"/>
      <c r="AI32" s="94"/>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5" t="s">
        <v>2835</v>
      </c>
      <c r="H33" s="165"/>
      <c r="I33" s="182" t="s">
        <v>2847</v>
      </c>
      <c r="J33" s="164"/>
      <c r="K33" s="168"/>
      <c r="L33" s="168"/>
      <c r="M33" s="13">
        <f t="shared" si="0"/>
        <v>0</v>
      </c>
      <c r="N33" s="2"/>
      <c r="O33" s="63"/>
      <c r="P33" s="63"/>
      <c r="Q33" s="63"/>
      <c r="R33" s="2"/>
      <c r="S33" s="259"/>
      <c r="T33" s="259"/>
      <c r="U33" s="259"/>
      <c r="V33" s="259"/>
      <c r="W33" s="2"/>
      <c r="X33" s="63"/>
      <c r="Y33" s="63"/>
      <c r="Z33" s="63"/>
      <c r="AA33" s="130">
        <f t="shared" si="1"/>
        <v>0</v>
      </c>
      <c r="AB33" s="2"/>
      <c r="AC33" s="63"/>
      <c r="AD33" s="63"/>
      <c r="AE33" s="63"/>
      <c r="AF33" s="130">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4" t="s">
        <v>2835</v>
      </c>
      <c r="H34" s="165"/>
      <c r="I34" s="181" t="s">
        <v>2847</v>
      </c>
      <c r="J34" s="164"/>
      <c r="K34" s="167"/>
      <c r="L34" s="167"/>
      <c r="M34" s="13">
        <f t="shared" si="0"/>
        <v>0</v>
      </c>
      <c r="N34" s="2"/>
      <c r="O34" s="62"/>
      <c r="P34" s="62"/>
      <c r="Q34" s="62"/>
      <c r="R34" s="2"/>
      <c r="S34" s="62"/>
      <c r="T34" s="62"/>
      <c r="U34" s="62"/>
      <c r="V34" s="62"/>
      <c r="W34" s="2"/>
      <c r="X34" s="62"/>
      <c r="Y34" s="94"/>
      <c r="Z34" s="94"/>
      <c r="AA34" s="130">
        <f t="shared" si="1"/>
        <v>0</v>
      </c>
      <c r="AB34" s="2"/>
      <c r="AC34" s="62"/>
      <c r="AD34" s="94"/>
      <c r="AE34" s="94"/>
      <c r="AF34" s="130">
        <f t="shared" si="2"/>
        <v>0</v>
      </c>
      <c r="AG34" s="3"/>
      <c r="AH34" s="277"/>
      <c r="AI34" s="94"/>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5" t="s">
        <v>2835</v>
      </c>
      <c r="H35" s="165"/>
      <c r="I35" s="182" t="s">
        <v>2847</v>
      </c>
      <c r="J35" s="164"/>
      <c r="K35" s="168"/>
      <c r="L35" s="168"/>
      <c r="M35" s="13">
        <f t="shared" si="0"/>
        <v>0</v>
      </c>
      <c r="N35" s="2"/>
      <c r="O35" s="63"/>
      <c r="P35" s="63"/>
      <c r="Q35" s="63"/>
      <c r="R35" s="2"/>
      <c r="S35" s="259"/>
      <c r="T35" s="259"/>
      <c r="U35" s="259"/>
      <c r="V35" s="259"/>
      <c r="W35" s="2"/>
      <c r="X35" s="63"/>
      <c r="Y35" s="63"/>
      <c r="Z35" s="63"/>
      <c r="AA35" s="130">
        <f t="shared" si="1"/>
        <v>0</v>
      </c>
      <c r="AB35" s="2"/>
      <c r="AC35" s="63"/>
      <c r="AD35" s="63"/>
      <c r="AE35" s="63"/>
      <c r="AF35" s="130">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4" t="s">
        <v>2835</v>
      </c>
      <c r="H36" s="165"/>
      <c r="I36" s="181" t="s">
        <v>2847</v>
      </c>
      <c r="J36" s="164"/>
      <c r="K36" s="167"/>
      <c r="L36" s="167"/>
      <c r="M36" s="13">
        <f t="shared" si="0"/>
        <v>0</v>
      </c>
      <c r="N36" s="2"/>
      <c r="O36" s="62"/>
      <c r="P36" s="62"/>
      <c r="Q36" s="62"/>
      <c r="R36" s="2"/>
      <c r="S36" s="62"/>
      <c r="T36" s="62"/>
      <c r="U36" s="62"/>
      <c r="V36" s="62"/>
      <c r="W36" s="2"/>
      <c r="X36" s="62"/>
      <c r="Y36" s="94"/>
      <c r="Z36" s="94"/>
      <c r="AA36" s="130">
        <f t="shared" si="1"/>
        <v>0</v>
      </c>
      <c r="AB36" s="2"/>
      <c r="AC36" s="62"/>
      <c r="AD36" s="94"/>
      <c r="AE36" s="94"/>
      <c r="AF36" s="130">
        <f t="shared" si="2"/>
        <v>0</v>
      </c>
      <c r="AG36" s="3"/>
      <c r="AH36" s="277"/>
      <c r="AI36" s="94"/>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5" t="s">
        <v>2835</v>
      </c>
      <c r="H37" s="165"/>
      <c r="I37" s="182" t="s">
        <v>2847</v>
      </c>
      <c r="J37" s="164"/>
      <c r="K37" s="168"/>
      <c r="L37" s="168"/>
      <c r="M37" s="13">
        <f t="shared" si="0"/>
        <v>0</v>
      </c>
      <c r="N37" s="2"/>
      <c r="O37" s="63"/>
      <c r="P37" s="63"/>
      <c r="Q37" s="63"/>
      <c r="R37" s="2"/>
      <c r="S37" s="259"/>
      <c r="T37" s="259"/>
      <c r="U37" s="259"/>
      <c r="V37" s="259"/>
      <c r="W37" s="2"/>
      <c r="X37" s="63"/>
      <c r="Y37" s="63"/>
      <c r="Z37" s="63"/>
      <c r="AA37" s="130">
        <f t="shared" si="1"/>
        <v>0</v>
      </c>
      <c r="AB37" s="2"/>
      <c r="AC37" s="63"/>
      <c r="AD37" s="63"/>
      <c r="AE37" s="63"/>
      <c r="AF37" s="130">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4" t="s">
        <v>2835</v>
      </c>
      <c r="H38" s="165"/>
      <c r="I38" s="181" t="s">
        <v>2847</v>
      </c>
      <c r="J38" s="164"/>
      <c r="K38" s="167"/>
      <c r="L38" s="167"/>
      <c r="M38" s="13">
        <f t="shared" si="0"/>
        <v>0</v>
      </c>
      <c r="N38" s="2"/>
      <c r="O38" s="62"/>
      <c r="P38" s="62"/>
      <c r="Q38" s="62"/>
      <c r="R38" s="2"/>
      <c r="S38" s="62"/>
      <c r="T38" s="62"/>
      <c r="U38" s="62"/>
      <c r="V38" s="62"/>
      <c r="W38" s="2"/>
      <c r="X38" s="62"/>
      <c r="Y38" s="94"/>
      <c r="Z38" s="94"/>
      <c r="AA38" s="130">
        <f t="shared" si="1"/>
        <v>0</v>
      </c>
      <c r="AB38" s="2"/>
      <c r="AC38" s="62"/>
      <c r="AD38" s="94"/>
      <c r="AE38" s="94"/>
      <c r="AF38" s="130">
        <f t="shared" si="2"/>
        <v>0</v>
      </c>
      <c r="AG38" s="3"/>
      <c r="AH38" s="277"/>
      <c r="AI38" s="94"/>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5" t="s">
        <v>2835</v>
      </c>
      <c r="H39" s="165"/>
      <c r="I39" s="182" t="s">
        <v>2847</v>
      </c>
      <c r="J39" s="164"/>
      <c r="K39" s="168"/>
      <c r="L39" s="168"/>
      <c r="M39" s="13">
        <f t="shared" si="0"/>
        <v>0</v>
      </c>
      <c r="N39" s="2"/>
      <c r="O39" s="63"/>
      <c r="P39" s="63"/>
      <c r="Q39" s="63"/>
      <c r="R39" s="2"/>
      <c r="S39" s="259"/>
      <c r="T39" s="259"/>
      <c r="U39" s="259"/>
      <c r="V39" s="259"/>
      <c r="W39" s="2"/>
      <c r="X39" s="63"/>
      <c r="Y39" s="63"/>
      <c r="Z39" s="63"/>
      <c r="AA39" s="130">
        <f t="shared" si="1"/>
        <v>0</v>
      </c>
      <c r="AB39" s="2"/>
      <c r="AC39" s="63"/>
      <c r="AD39" s="63"/>
      <c r="AE39" s="63"/>
      <c r="AF39" s="130">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4" t="s">
        <v>2835</v>
      </c>
      <c r="H40" s="165"/>
      <c r="I40" s="181" t="s">
        <v>2847</v>
      </c>
      <c r="J40" s="164"/>
      <c r="K40" s="167"/>
      <c r="L40" s="167"/>
      <c r="M40" s="13">
        <f t="shared" si="0"/>
        <v>0</v>
      </c>
      <c r="N40" s="2"/>
      <c r="O40" s="62"/>
      <c r="P40" s="62"/>
      <c r="Q40" s="62"/>
      <c r="R40" s="2"/>
      <c r="S40" s="62"/>
      <c r="T40" s="62"/>
      <c r="U40" s="62"/>
      <c r="V40" s="62"/>
      <c r="W40" s="2"/>
      <c r="X40" s="62"/>
      <c r="Y40" s="94"/>
      <c r="Z40" s="94"/>
      <c r="AA40" s="130">
        <f t="shared" si="1"/>
        <v>0</v>
      </c>
      <c r="AB40" s="2"/>
      <c r="AC40" s="62"/>
      <c r="AD40" s="94"/>
      <c r="AE40" s="94"/>
      <c r="AF40" s="130">
        <f t="shared" si="2"/>
        <v>0</v>
      </c>
      <c r="AG40" s="3"/>
      <c r="AH40" s="277"/>
      <c r="AI40" s="94"/>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5" t="s">
        <v>2835</v>
      </c>
      <c r="H41" s="165"/>
      <c r="I41" s="182" t="s">
        <v>2847</v>
      </c>
      <c r="J41" s="164"/>
      <c r="K41" s="168"/>
      <c r="L41" s="168"/>
      <c r="M41" s="13">
        <f t="shared" si="0"/>
        <v>0</v>
      </c>
      <c r="N41" s="2"/>
      <c r="O41" s="63"/>
      <c r="P41" s="63"/>
      <c r="Q41" s="63"/>
      <c r="R41" s="2"/>
      <c r="S41" s="259"/>
      <c r="T41" s="259"/>
      <c r="U41" s="259"/>
      <c r="V41" s="259"/>
      <c r="W41" s="2"/>
      <c r="X41" s="63"/>
      <c r="Y41" s="63"/>
      <c r="Z41" s="63"/>
      <c r="AA41" s="130">
        <f t="shared" si="1"/>
        <v>0</v>
      </c>
      <c r="AB41" s="2"/>
      <c r="AC41" s="63"/>
      <c r="AD41" s="63"/>
      <c r="AE41" s="63"/>
      <c r="AF41" s="130">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4" t="s">
        <v>2835</v>
      </c>
      <c r="H42" s="165"/>
      <c r="I42" s="181" t="s">
        <v>2847</v>
      </c>
      <c r="J42" s="164"/>
      <c r="K42" s="167"/>
      <c r="L42" s="167"/>
      <c r="M42" s="13">
        <f t="shared" si="0"/>
        <v>0</v>
      </c>
      <c r="N42" s="2"/>
      <c r="O42" s="62"/>
      <c r="P42" s="62"/>
      <c r="Q42" s="62"/>
      <c r="R42" s="2"/>
      <c r="S42" s="62"/>
      <c r="T42" s="62"/>
      <c r="U42" s="62"/>
      <c r="V42" s="62"/>
      <c r="W42" s="2"/>
      <c r="X42" s="62"/>
      <c r="Y42" s="94"/>
      <c r="Z42" s="94"/>
      <c r="AA42" s="130">
        <f t="shared" si="1"/>
        <v>0</v>
      </c>
      <c r="AB42" s="2"/>
      <c r="AC42" s="62"/>
      <c r="AD42" s="94"/>
      <c r="AE42" s="94"/>
      <c r="AF42" s="130">
        <f t="shared" si="2"/>
        <v>0</v>
      </c>
      <c r="AG42" s="3"/>
      <c r="AH42" s="277"/>
      <c r="AI42" s="94"/>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5" t="s">
        <v>2835</v>
      </c>
      <c r="H43" s="165"/>
      <c r="I43" s="182" t="s">
        <v>2847</v>
      </c>
      <c r="J43" s="164"/>
      <c r="K43" s="168"/>
      <c r="L43" s="168"/>
      <c r="M43" s="13">
        <f t="shared" si="0"/>
        <v>0</v>
      </c>
      <c r="N43" s="2"/>
      <c r="O43" s="63"/>
      <c r="P43" s="63"/>
      <c r="Q43" s="63"/>
      <c r="R43" s="2"/>
      <c r="S43" s="259"/>
      <c r="T43" s="259"/>
      <c r="U43" s="259"/>
      <c r="V43" s="259"/>
      <c r="W43" s="2"/>
      <c r="X43" s="63"/>
      <c r="Y43" s="63"/>
      <c r="Z43" s="63"/>
      <c r="AA43" s="130">
        <f t="shared" si="1"/>
        <v>0</v>
      </c>
      <c r="AB43" s="2"/>
      <c r="AC43" s="63"/>
      <c r="AD43" s="63"/>
      <c r="AE43" s="63"/>
      <c r="AF43" s="130">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4" t="s">
        <v>2835</v>
      </c>
      <c r="H44" s="165"/>
      <c r="I44" s="181" t="s">
        <v>2847</v>
      </c>
      <c r="J44" s="164"/>
      <c r="K44" s="167"/>
      <c r="L44" s="167"/>
      <c r="M44" s="13">
        <f t="shared" si="0"/>
        <v>0</v>
      </c>
      <c r="N44" s="2"/>
      <c r="O44" s="62"/>
      <c r="P44" s="62"/>
      <c r="Q44" s="62"/>
      <c r="R44" s="2"/>
      <c r="S44" s="62"/>
      <c r="T44" s="62"/>
      <c r="U44" s="62"/>
      <c r="V44" s="62"/>
      <c r="W44" s="2"/>
      <c r="X44" s="62"/>
      <c r="Y44" s="94"/>
      <c r="Z44" s="94"/>
      <c r="AA44" s="130">
        <f t="shared" si="1"/>
        <v>0</v>
      </c>
      <c r="AB44" s="2"/>
      <c r="AC44" s="62"/>
      <c r="AD44" s="94"/>
      <c r="AE44" s="94"/>
      <c r="AF44" s="130">
        <f t="shared" si="2"/>
        <v>0</v>
      </c>
      <c r="AG44" s="3"/>
      <c r="AH44" s="277"/>
      <c r="AI44" s="94"/>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5" t="s">
        <v>2835</v>
      </c>
      <c r="H45" s="165"/>
      <c r="I45" s="182" t="s">
        <v>2847</v>
      </c>
      <c r="J45" s="164"/>
      <c r="K45" s="168"/>
      <c r="L45" s="168"/>
      <c r="M45" s="13">
        <f t="shared" si="0"/>
        <v>0</v>
      </c>
      <c r="N45" s="2"/>
      <c r="O45" s="63"/>
      <c r="P45" s="63"/>
      <c r="Q45" s="63"/>
      <c r="R45" s="2"/>
      <c r="S45" s="259"/>
      <c r="T45" s="259"/>
      <c r="U45" s="259"/>
      <c r="V45" s="259"/>
      <c r="W45" s="2"/>
      <c r="X45" s="63"/>
      <c r="Y45" s="63"/>
      <c r="Z45" s="63"/>
      <c r="AA45" s="130">
        <f t="shared" si="1"/>
        <v>0</v>
      </c>
      <c r="AB45" s="2"/>
      <c r="AC45" s="63"/>
      <c r="AD45" s="63"/>
      <c r="AE45" s="63"/>
      <c r="AF45" s="130">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4" t="s">
        <v>2835</v>
      </c>
      <c r="H46" s="165"/>
      <c r="I46" s="181" t="s">
        <v>2848</v>
      </c>
      <c r="J46" s="164"/>
      <c r="K46" s="167"/>
      <c r="L46" s="167"/>
      <c r="M46" s="13">
        <f t="shared" si="0"/>
        <v>0</v>
      </c>
      <c r="N46" s="2"/>
      <c r="O46" s="62"/>
      <c r="P46" s="62"/>
      <c r="Q46" s="62"/>
      <c r="R46" s="2"/>
      <c r="S46" s="62"/>
      <c r="T46" s="62"/>
      <c r="U46" s="62"/>
      <c r="V46" s="62"/>
      <c r="W46" s="2"/>
      <c r="X46" s="62"/>
      <c r="Y46" s="94"/>
      <c r="Z46" s="94"/>
      <c r="AA46" s="130">
        <f t="shared" si="1"/>
        <v>0</v>
      </c>
      <c r="AB46" s="2"/>
      <c r="AC46" s="62"/>
      <c r="AD46" s="94"/>
      <c r="AE46" s="94"/>
      <c r="AF46" s="130">
        <f t="shared" si="2"/>
        <v>0</v>
      </c>
      <c r="AG46" s="3"/>
      <c r="AH46" s="277"/>
      <c r="AI46" s="94"/>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5" t="s">
        <v>2835</v>
      </c>
      <c r="H47" s="165"/>
      <c r="I47" s="182" t="s">
        <v>2848</v>
      </c>
      <c r="J47" s="164"/>
      <c r="K47" s="168"/>
      <c r="L47" s="168"/>
      <c r="M47" s="13">
        <f t="shared" si="0"/>
        <v>0</v>
      </c>
      <c r="N47" s="2"/>
      <c r="O47" s="63"/>
      <c r="P47" s="63"/>
      <c r="Q47" s="63"/>
      <c r="R47" s="2"/>
      <c r="S47" s="259"/>
      <c r="T47" s="259"/>
      <c r="U47" s="259"/>
      <c r="V47" s="259"/>
      <c r="W47" s="2"/>
      <c r="X47" s="63"/>
      <c r="Y47" s="63"/>
      <c r="Z47" s="63"/>
      <c r="AA47" s="130">
        <f t="shared" si="1"/>
        <v>0</v>
      </c>
      <c r="AB47" s="2"/>
      <c r="AC47" s="63"/>
      <c r="AD47" s="63"/>
      <c r="AE47" s="63"/>
      <c r="AF47" s="130">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4" t="s">
        <v>2835</v>
      </c>
      <c r="H48" s="165"/>
      <c r="I48" s="181" t="s">
        <v>2848</v>
      </c>
      <c r="J48" s="164"/>
      <c r="K48" s="167"/>
      <c r="L48" s="167"/>
      <c r="M48" s="13">
        <f t="shared" si="0"/>
        <v>0</v>
      </c>
      <c r="N48" s="2"/>
      <c r="O48" s="62"/>
      <c r="P48" s="62"/>
      <c r="Q48" s="62"/>
      <c r="R48" s="2"/>
      <c r="S48" s="62"/>
      <c r="T48" s="62"/>
      <c r="U48" s="62"/>
      <c r="V48" s="62"/>
      <c r="W48" s="2"/>
      <c r="X48" s="62"/>
      <c r="Y48" s="94"/>
      <c r="Z48" s="94"/>
      <c r="AA48" s="130">
        <f t="shared" si="1"/>
        <v>0</v>
      </c>
      <c r="AB48" s="2"/>
      <c r="AC48" s="62"/>
      <c r="AD48" s="94"/>
      <c r="AE48" s="94"/>
      <c r="AF48" s="130">
        <f t="shared" si="2"/>
        <v>0</v>
      </c>
      <c r="AG48" s="3"/>
      <c r="AH48" s="277"/>
      <c r="AI48" s="94"/>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5" t="s">
        <v>2835</v>
      </c>
      <c r="H49" s="165"/>
      <c r="I49" s="182" t="s">
        <v>2848</v>
      </c>
      <c r="J49" s="164"/>
      <c r="K49" s="168"/>
      <c r="L49" s="168"/>
      <c r="M49" s="13">
        <f t="shared" si="0"/>
        <v>0</v>
      </c>
      <c r="N49" s="2"/>
      <c r="O49" s="63"/>
      <c r="P49" s="63"/>
      <c r="Q49" s="63"/>
      <c r="R49" s="2"/>
      <c r="S49" s="259"/>
      <c r="T49" s="259"/>
      <c r="U49" s="259"/>
      <c r="V49" s="259"/>
      <c r="W49" s="2"/>
      <c r="X49" s="63"/>
      <c r="Y49" s="63"/>
      <c r="Z49" s="63"/>
      <c r="AA49" s="130">
        <f t="shared" si="1"/>
        <v>0</v>
      </c>
      <c r="AB49" s="2"/>
      <c r="AC49" s="63"/>
      <c r="AD49" s="63"/>
      <c r="AE49" s="63"/>
      <c r="AF49" s="130">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4" t="s">
        <v>2835</v>
      </c>
      <c r="H50" s="165"/>
      <c r="I50" s="181" t="s">
        <v>2848</v>
      </c>
      <c r="J50" s="164"/>
      <c r="K50" s="167"/>
      <c r="L50" s="167"/>
      <c r="M50" s="13">
        <f t="shared" si="0"/>
        <v>0</v>
      </c>
      <c r="N50" s="2"/>
      <c r="O50" s="62"/>
      <c r="P50" s="62"/>
      <c r="Q50" s="62"/>
      <c r="R50" s="2"/>
      <c r="S50" s="62"/>
      <c r="T50" s="62"/>
      <c r="U50" s="62"/>
      <c r="V50" s="62"/>
      <c r="W50" s="2"/>
      <c r="X50" s="62"/>
      <c r="Y50" s="94"/>
      <c r="Z50" s="94"/>
      <c r="AA50" s="130">
        <f t="shared" si="1"/>
        <v>0</v>
      </c>
      <c r="AB50" s="2"/>
      <c r="AC50" s="62"/>
      <c r="AD50" s="94"/>
      <c r="AE50" s="94"/>
      <c r="AF50" s="130">
        <f t="shared" si="2"/>
        <v>0</v>
      </c>
      <c r="AG50" s="3"/>
      <c r="AH50" s="277"/>
      <c r="AI50" s="94"/>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5" t="s">
        <v>2835</v>
      </c>
      <c r="H51" s="165"/>
      <c r="I51" s="182" t="s">
        <v>2848</v>
      </c>
      <c r="J51" s="164"/>
      <c r="K51" s="168"/>
      <c r="L51" s="168"/>
      <c r="M51" s="13">
        <f t="shared" si="0"/>
        <v>0</v>
      </c>
      <c r="N51" s="2"/>
      <c r="O51" s="63"/>
      <c r="P51" s="63"/>
      <c r="Q51" s="63"/>
      <c r="R51" s="2"/>
      <c r="S51" s="259"/>
      <c r="T51" s="259"/>
      <c r="U51" s="259"/>
      <c r="V51" s="259"/>
      <c r="W51" s="2"/>
      <c r="X51" s="63"/>
      <c r="Y51" s="63"/>
      <c r="Z51" s="63"/>
      <c r="AA51" s="130">
        <f t="shared" si="1"/>
        <v>0</v>
      </c>
      <c r="AB51" s="2"/>
      <c r="AC51" s="63"/>
      <c r="AD51" s="63"/>
      <c r="AE51" s="63"/>
      <c r="AF51" s="130">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4" t="s">
        <v>2835</v>
      </c>
      <c r="H52" s="165"/>
      <c r="I52" s="181" t="s">
        <v>2848</v>
      </c>
      <c r="J52" s="164"/>
      <c r="K52" s="167"/>
      <c r="L52" s="167"/>
      <c r="M52" s="13">
        <f t="shared" si="0"/>
        <v>0</v>
      </c>
      <c r="N52" s="2"/>
      <c r="O52" s="62"/>
      <c r="P52" s="62"/>
      <c r="Q52" s="62"/>
      <c r="R52" s="2"/>
      <c r="S52" s="62"/>
      <c r="T52" s="62"/>
      <c r="U52" s="62"/>
      <c r="V52" s="62"/>
      <c r="W52" s="2"/>
      <c r="X52" s="62"/>
      <c r="Y52" s="94"/>
      <c r="Z52" s="94"/>
      <c r="AA52" s="130">
        <f t="shared" si="1"/>
        <v>0</v>
      </c>
      <c r="AB52" s="2"/>
      <c r="AC52" s="62"/>
      <c r="AD52" s="94"/>
      <c r="AE52" s="94"/>
      <c r="AF52" s="130">
        <f t="shared" si="2"/>
        <v>0</v>
      </c>
      <c r="AG52" s="3"/>
      <c r="AH52" s="277"/>
      <c r="AI52" s="94"/>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5" t="s">
        <v>2835</v>
      </c>
      <c r="H53" s="165"/>
      <c r="I53" s="182" t="s">
        <v>2848</v>
      </c>
      <c r="J53" s="164"/>
      <c r="K53" s="168"/>
      <c r="L53" s="168"/>
      <c r="M53" s="13">
        <f t="shared" si="0"/>
        <v>0</v>
      </c>
      <c r="N53" s="2"/>
      <c r="O53" s="63"/>
      <c r="P53" s="63"/>
      <c r="Q53" s="63"/>
      <c r="R53" s="2"/>
      <c r="S53" s="259"/>
      <c r="T53" s="259"/>
      <c r="U53" s="259"/>
      <c r="V53" s="259"/>
      <c r="W53" s="2"/>
      <c r="X53" s="63"/>
      <c r="Y53" s="63"/>
      <c r="Z53" s="63"/>
      <c r="AA53" s="130">
        <f t="shared" si="1"/>
        <v>0</v>
      </c>
      <c r="AB53" s="2"/>
      <c r="AC53" s="63"/>
      <c r="AD53" s="63"/>
      <c r="AE53" s="63"/>
      <c r="AF53" s="130">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4" t="s">
        <v>2835</v>
      </c>
      <c r="H54" s="165"/>
      <c r="I54" s="181" t="s">
        <v>2848</v>
      </c>
      <c r="J54" s="164"/>
      <c r="K54" s="167"/>
      <c r="L54" s="167"/>
      <c r="M54" s="13">
        <f t="shared" si="0"/>
        <v>0</v>
      </c>
      <c r="N54" s="2"/>
      <c r="O54" s="62"/>
      <c r="P54" s="62"/>
      <c r="Q54" s="62"/>
      <c r="R54" s="2"/>
      <c r="S54" s="62"/>
      <c r="T54" s="62"/>
      <c r="U54" s="62"/>
      <c r="V54" s="62"/>
      <c r="W54" s="2"/>
      <c r="X54" s="62"/>
      <c r="Y54" s="94"/>
      <c r="Z54" s="94"/>
      <c r="AA54" s="130">
        <f t="shared" si="1"/>
        <v>0</v>
      </c>
      <c r="AB54" s="2"/>
      <c r="AC54" s="62"/>
      <c r="AD54" s="94"/>
      <c r="AE54" s="94"/>
      <c r="AF54" s="130">
        <f t="shared" si="2"/>
        <v>0</v>
      </c>
      <c r="AG54" s="3"/>
      <c r="AH54" s="277"/>
      <c r="AI54" s="94"/>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5" t="s">
        <v>2835</v>
      </c>
      <c r="H55" s="165"/>
      <c r="I55" s="182" t="s">
        <v>2848</v>
      </c>
      <c r="J55" s="164"/>
      <c r="K55" s="168"/>
      <c r="L55" s="168"/>
      <c r="M55" s="13">
        <f t="shared" si="0"/>
        <v>0</v>
      </c>
      <c r="N55" s="2"/>
      <c r="O55" s="63"/>
      <c r="P55" s="63"/>
      <c r="Q55" s="63"/>
      <c r="R55" s="2"/>
      <c r="S55" s="259"/>
      <c r="T55" s="259"/>
      <c r="U55" s="259"/>
      <c r="V55" s="259"/>
      <c r="W55" s="2"/>
      <c r="X55" s="63"/>
      <c r="Y55" s="63"/>
      <c r="Z55" s="63"/>
      <c r="AA55" s="130">
        <f t="shared" si="1"/>
        <v>0</v>
      </c>
      <c r="AB55" s="2"/>
      <c r="AC55" s="63"/>
      <c r="AD55" s="63"/>
      <c r="AE55" s="63"/>
      <c r="AF55" s="130">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4" t="s">
        <v>2835</v>
      </c>
      <c r="H56" s="165"/>
      <c r="I56" s="181" t="s">
        <v>2848</v>
      </c>
      <c r="J56" s="164"/>
      <c r="K56" s="167"/>
      <c r="L56" s="167"/>
      <c r="M56" s="13">
        <f t="shared" si="0"/>
        <v>0</v>
      </c>
      <c r="N56" s="2"/>
      <c r="O56" s="62"/>
      <c r="P56" s="62"/>
      <c r="Q56" s="62"/>
      <c r="R56" s="2"/>
      <c r="S56" s="62"/>
      <c r="T56" s="62"/>
      <c r="U56" s="62"/>
      <c r="V56" s="62"/>
      <c r="W56" s="2"/>
      <c r="X56" s="62"/>
      <c r="Y56" s="94"/>
      <c r="Z56" s="94"/>
      <c r="AA56" s="130">
        <f t="shared" si="1"/>
        <v>0</v>
      </c>
      <c r="AB56" s="2"/>
      <c r="AC56" s="62"/>
      <c r="AD56" s="94"/>
      <c r="AE56" s="94"/>
      <c r="AF56" s="130">
        <f t="shared" si="2"/>
        <v>0</v>
      </c>
      <c r="AG56" s="3"/>
      <c r="AH56" s="277"/>
      <c r="AI56" s="94"/>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5" t="s">
        <v>2835</v>
      </c>
      <c r="H57" s="165"/>
      <c r="I57" s="182" t="s">
        <v>2848</v>
      </c>
      <c r="J57" s="164"/>
      <c r="K57" s="168"/>
      <c r="L57" s="168"/>
      <c r="M57" s="13">
        <f t="shared" si="0"/>
        <v>0</v>
      </c>
      <c r="N57" s="2"/>
      <c r="O57" s="63"/>
      <c r="P57" s="63"/>
      <c r="Q57" s="63"/>
      <c r="R57" s="2"/>
      <c r="S57" s="259"/>
      <c r="T57" s="259"/>
      <c r="U57" s="259"/>
      <c r="V57" s="259"/>
      <c r="W57" s="2"/>
      <c r="X57" s="63"/>
      <c r="Y57" s="63"/>
      <c r="Z57" s="63"/>
      <c r="AA57" s="130">
        <f t="shared" si="1"/>
        <v>0</v>
      </c>
      <c r="AB57" s="2"/>
      <c r="AC57" s="63"/>
      <c r="AD57" s="63"/>
      <c r="AE57" s="63"/>
      <c r="AF57" s="130">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4" t="s">
        <v>2835</v>
      </c>
      <c r="H58" s="165"/>
      <c r="I58" s="181" t="s">
        <v>2848</v>
      </c>
      <c r="J58" s="164"/>
      <c r="K58" s="167"/>
      <c r="L58" s="167"/>
      <c r="M58" s="13">
        <f t="shared" si="0"/>
        <v>0</v>
      </c>
      <c r="N58" s="2"/>
      <c r="O58" s="62"/>
      <c r="P58" s="62"/>
      <c r="Q58" s="62"/>
      <c r="R58" s="2"/>
      <c r="S58" s="62"/>
      <c r="T58" s="62"/>
      <c r="U58" s="62"/>
      <c r="V58" s="62"/>
      <c r="W58" s="2"/>
      <c r="X58" s="62"/>
      <c r="Y58" s="94"/>
      <c r="Z58" s="94"/>
      <c r="AA58" s="130">
        <f t="shared" si="1"/>
        <v>0</v>
      </c>
      <c r="AB58" s="2"/>
      <c r="AC58" s="62"/>
      <c r="AD58" s="94"/>
      <c r="AE58" s="94"/>
      <c r="AF58" s="130">
        <f t="shared" si="2"/>
        <v>0</v>
      </c>
      <c r="AG58" s="3"/>
      <c r="AH58" s="277"/>
      <c r="AI58" s="94"/>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5" t="s">
        <v>2835</v>
      </c>
      <c r="H59" s="165"/>
      <c r="I59" s="182" t="s">
        <v>2848</v>
      </c>
      <c r="J59" s="164"/>
      <c r="K59" s="168"/>
      <c r="L59" s="168"/>
      <c r="M59" s="13">
        <f t="shared" si="0"/>
        <v>0</v>
      </c>
      <c r="N59" s="2"/>
      <c r="O59" s="63"/>
      <c r="P59" s="63"/>
      <c r="Q59" s="63"/>
      <c r="R59" s="2"/>
      <c r="S59" s="259"/>
      <c r="T59" s="259"/>
      <c r="U59" s="259"/>
      <c r="V59" s="259"/>
      <c r="W59" s="2"/>
      <c r="X59" s="63"/>
      <c r="Y59" s="63"/>
      <c r="Z59" s="63"/>
      <c r="AA59" s="130">
        <f t="shared" si="1"/>
        <v>0</v>
      </c>
      <c r="AB59" s="2"/>
      <c r="AC59" s="63"/>
      <c r="AD59" s="63"/>
      <c r="AE59" s="63"/>
      <c r="AF59" s="130">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4" t="s">
        <v>2835</v>
      </c>
      <c r="H60" s="165"/>
      <c r="I60" s="181" t="s">
        <v>2848</v>
      </c>
      <c r="J60" s="164"/>
      <c r="K60" s="167"/>
      <c r="L60" s="167"/>
      <c r="M60" s="13">
        <f t="shared" si="0"/>
        <v>0</v>
      </c>
      <c r="N60" s="2"/>
      <c r="O60" s="62"/>
      <c r="P60" s="62"/>
      <c r="Q60" s="62"/>
      <c r="R60" s="2"/>
      <c r="S60" s="62"/>
      <c r="T60" s="62"/>
      <c r="U60" s="62"/>
      <c r="V60" s="62"/>
      <c r="W60" s="2"/>
      <c r="X60" s="62"/>
      <c r="Y60" s="94"/>
      <c r="Z60" s="94"/>
      <c r="AA60" s="130">
        <f t="shared" si="1"/>
        <v>0</v>
      </c>
      <c r="AB60" s="2"/>
      <c r="AC60" s="62"/>
      <c r="AD60" s="94"/>
      <c r="AE60" s="94"/>
      <c r="AF60" s="130">
        <f t="shared" si="2"/>
        <v>0</v>
      </c>
      <c r="AG60" s="3"/>
      <c r="AH60" s="277"/>
      <c r="AI60" s="94"/>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5" t="s">
        <v>2835</v>
      </c>
      <c r="H61" s="165"/>
      <c r="I61" s="182" t="s">
        <v>2848</v>
      </c>
      <c r="J61" s="164"/>
      <c r="K61" s="168"/>
      <c r="L61" s="168"/>
      <c r="M61" s="13">
        <f t="shared" si="0"/>
        <v>0</v>
      </c>
      <c r="N61" s="2"/>
      <c r="O61" s="63"/>
      <c r="P61" s="63"/>
      <c r="Q61" s="63"/>
      <c r="R61" s="2"/>
      <c r="S61" s="259"/>
      <c r="T61" s="259"/>
      <c r="U61" s="259"/>
      <c r="V61" s="259"/>
      <c r="W61" s="2"/>
      <c r="X61" s="63"/>
      <c r="Y61" s="63"/>
      <c r="Z61" s="63"/>
      <c r="AA61" s="130">
        <f t="shared" si="1"/>
        <v>0</v>
      </c>
      <c r="AB61" s="2"/>
      <c r="AC61" s="63"/>
      <c r="AD61" s="63"/>
      <c r="AE61" s="63"/>
      <c r="AF61" s="130">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4" t="s">
        <v>2835</v>
      </c>
      <c r="H62" s="165"/>
      <c r="I62" s="176" t="s">
        <v>2454</v>
      </c>
      <c r="J62" s="164"/>
      <c r="K62" s="167"/>
      <c r="L62" s="167"/>
      <c r="M62" s="13">
        <f t="shared" si="0"/>
        <v>0</v>
      </c>
      <c r="N62" s="2"/>
      <c r="O62" s="62"/>
      <c r="P62" s="62"/>
      <c r="Q62" s="62"/>
      <c r="R62" s="2"/>
      <c r="S62" s="62">
        <v>1992</v>
      </c>
      <c r="T62" s="62"/>
      <c r="U62" s="62">
        <v>2013</v>
      </c>
      <c r="V62" s="62"/>
      <c r="W62" s="2"/>
      <c r="X62" s="62"/>
      <c r="Y62" s="94"/>
      <c r="Z62" s="94"/>
      <c r="AA62" s="130">
        <f t="shared" si="1"/>
        <v>0</v>
      </c>
      <c r="AB62" s="2"/>
      <c r="AC62" s="62"/>
      <c r="AD62" s="94"/>
      <c r="AE62" s="94"/>
      <c r="AF62" s="130">
        <f t="shared" si="2"/>
        <v>0</v>
      </c>
      <c r="AG62" s="3"/>
      <c r="AH62" s="277"/>
      <c r="AI62" s="94"/>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5" t="s">
        <v>2835</v>
      </c>
      <c r="H63" s="165"/>
      <c r="I63" s="177" t="s">
        <v>2454</v>
      </c>
      <c r="J63" s="164"/>
      <c r="K63" s="168">
        <v>10</v>
      </c>
      <c r="L63" s="168"/>
      <c r="M63" s="13">
        <f t="shared" si="0"/>
        <v>10</v>
      </c>
      <c r="N63" s="2"/>
      <c r="O63" s="63"/>
      <c r="P63" s="63" t="s">
        <v>2828</v>
      </c>
      <c r="Q63" s="63"/>
      <c r="R63" s="2"/>
      <c r="S63" s="259">
        <v>1992</v>
      </c>
      <c r="T63" s="259"/>
      <c r="U63" s="259"/>
      <c r="V63" s="259"/>
      <c r="W63" s="2"/>
      <c r="X63" s="63"/>
      <c r="Y63" s="63"/>
      <c r="Z63" s="63"/>
      <c r="AA63" s="130">
        <f t="shared" si="1"/>
        <v>0</v>
      </c>
      <c r="AB63" s="2"/>
      <c r="AC63" s="63"/>
      <c r="AD63" s="63">
        <v>18</v>
      </c>
      <c r="AE63" s="63"/>
      <c r="AF63" s="130">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4" t="s">
        <v>2835</v>
      </c>
      <c r="H64" s="165"/>
      <c r="I64" s="176" t="s">
        <v>2454</v>
      </c>
      <c r="J64" s="164"/>
      <c r="K64" s="167"/>
      <c r="L64" s="167"/>
      <c r="M64" s="13">
        <f t="shared" si="0"/>
        <v>0</v>
      </c>
      <c r="N64" s="2"/>
      <c r="O64" s="62"/>
      <c r="P64" s="62"/>
      <c r="Q64" s="62"/>
      <c r="R64" s="2"/>
      <c r="S64" s="62"/>
      <c r="T64" s="62"/>
      <c r="U64" s="62"/>
      <c r="V64" s="62"/>
      <c r="W64" s="2"/>
      <c r="X64" s="62"/>
      <c r="Y64" s="94"/>
      <c r="Z64" s="94"/>
      <c r="AA64" s="130">
        <f t="shared" si="1"/>
        <v>0</v>
      </c>
      <c r="AB64" s="2"/>
      <c r="AC64" s="62"/>
      <c r="AD64" s="94"/>
      <c r="AE64" s="94"/>
      <c r="AF64" s="130">
        <f t="shared" si="2"/>
        <v>0</v>
      </c>
      <c r="AG64" s="3"/>
      <c r="AH64" s="277"/>
      <c r="AI64" s="94"/>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5" t="s">
        <v>2835</v>
      </c>
      <c r="H65" s="165"/>
      <c r="I65" s="177" t="s">
        <v>2454</v>
      </c>
      <c r="J65" s="164"/>
      <c r="K65" s="168">
        <v>0</v>
      </c>
      <c r="L65" s="168"/>
      <c r="M65" s="13">
        <f t="shared" si="0"/>
        <v>0</v>
      </c>
      <c r="N65" s="2"/>
      <c r="O65" s="63" t="s">
        <v>2828</v>
      </c>
      <c r="P65" s="63"/>
      <c r="Q65" s="63"/>
      <c r="R65" s="2"/>
      <c r="S65" s="259">
        <v>1992</v>
      </c>
      <c r="T65" s="259"/>
      <c r="U65" s="259"/>
      <c r="V65" s="259"/>
      <c r="W65" s="2"/>
      <c r="X65" s="63"/>
      <c r="Y65" s="63"/>
      <c r="Z65" s="63"/>
      <c r="AA65" s="130">
        <f t="shared" si="1"/>
        <v>0</v>
      </c>
      <c r="AB65" s="2"/>
      <c r="AC65" s="63">
        <v>7</v>
      </c>
      <c r="AD65" s="63"/>
      <c r="AE65" s="63"/>
      <c r="AF65" s="130">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4" t="s">
        <v>2835</v>
      </c>
      <c r="H66" s="165"/>
      <c r="I66" s="176" t="s">
        <v>2454</v>
      </c>
      <c r="J66" s="164"/>
      <c r="K66" s="167">
        <v>0</v>
      </c>
      <c r="L66" s="167"/>
      <c r="M66" s="13">
        <f t="shared" si="0"/>
        <v>0</v>
      </c>
      <c r="N66" s="2"/>
      <c r="O66" s="62" t="s">
        <v>2828</v>
      </c>
      <c r="P66" s="62"/>
      <c r="Q66" s="62"/>
      <c r="R66" s="2"/>
      <c r="S66" s="62">
        <v>1992</v>
      </c>
      <c r="T66" s="62"/>
      <c r="U66" s="62">
        <v>2009</v>
      </c>
      <c r="V66" s="62">
        <v>2014</v>
      </c>
      <c r="W66" s="2"/>
      <c r="X66" s="62"/>
      <c r="Y66" s="94"/>
      <c r="Z66" s="94"/>
      <c r="AA66" s="130">
        <f t="shared" si="1"/>
        <v>0</v>
      </c>
      <c r="AB66" s="2"/>
      <c r="AC66" s="62">
        <v>8</v>
      </c>
      <c r="AD66" s="94"/>
      <c r="AE66" s="94"/>
      <c r="AF66" s="130">
        <f t="shared" si="2"/>
        <v>8</v>
      </c>
      <c r="AG66" s="3"/>
      <c r="AH66" s="277"/>
      <c r="AI66" s="94">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5" t="s">
        <v>2835</v>
      </c>
      <c r="H67" s="165"/>
      <c r="I67" s="177" t="s">
        <v>2454</v>
      </c>
      <c r="J67" s="164"/>
      <c r="K67" s="168"/>
      <c r="L67" s="168"/>
      <c r="M67" s="13">
        <f t="shared" si="0"/>
        <v>0</v>
      </c>
      <c r="N67" s="2"/>
      <c r="O67" s="63"/>
      <c r="P67" s="63"/>
      <c r="Q67" s="63"/>
      <c r="R67" s="2"/>
      <c r="S67" s="259"/>
      <c r="T67" s="259"/>
      <c r="U67" s="259"/>
      <c r="V67" s="259"/>
      <c r="W67" s="2"/>
      <c r="X67" s="63"/>
      <c r="Y67" s="63"/>
      <c r="Z67" s="63"/>
      <c r="AA67" s="130">
        <f t="shared" si="1"/>
        <v>0</v>
      </c>
      <c r="AB67" s="2"/>
      <c r="AC67" s="63"/>
      <c r="AD67" s="63"/>
      <c r="AE67" s="63"/>
      <c r="AF67" s="130">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4" t="s">
        <v>2835</v>
      </c>
      <c r="H68" s="165"/>
      <c r="I68" s="176" t="s">
        <v>2454</v>
      </c>
      <c r="J68" s="164"/>
      <c r="K68" s="167"/>
      <c r="L68" s="167"/>
      <c r="M68" s="13">
        <f t="shared" si="0"/>
        <v>0</v>
      </c>
      <c r="N68" s="2"/>
      <c r="O68" s="62"/>
      <c r="P68" s="62"/>
      <c r="Q68" s="62"/>
      <c r="R68" s="2"/>
      <c r="S68" s="62"/>
      <c r="T68" s="62"/>
      <c r="U68" s="62"/>
      <c r="V68" s="62"/>
      <c r="W68" s="2"/>
      <c r="X68" s="62"/>
      <c r="Y68" s="94"/>
      <c r="Z68" s="94"/>
      <c r="AA68" s="130">
        <f t="shared" si="1"/>
        <v>0</v>
      </c>
      <c r="AB68" s="2"/>
      <c r="AC68" s="62"/>
      <c r="AD68" s="94"/>
      <c r="AE68" s="94"/>
      <c r="AF68" s="130">
        <f t="shared" si="2"/>
        <v>0</v>
      </c>
      <c r="AG68" s="3"/>
      <c r="AH68" s="277"/>
      <c r="AI68" s="94"/>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5" t="s">
        <v>2835</v>
      </c>
      <c r="H69" s="165"/>
      <c r="I69" s="177" t="s">
        <v>2454</v>
      </c>
      <c r="J69" s="164"/>
      <c r="K69" s="168"/>
      <c r="L69" s="168"/>
      <c r="M69" s="13">
        <f t="shared" si="0"/>
        <v>0</v>
      </c>
      <c r="N69" s="2"/>
      <c r="O69" s="63"/>
      <c r="P69" s="63"/>
      <c r="Q69" s="63"/>
      <c r="R69" s="2"/>
      <c r="S69" s="259"/>
      <c r="T69" s="259"/>
      <c r="U69" s="259"/>
      <c r="V69" s="259"/>
      <c r="W69" s="2"/>
      <c r="X69" s="63"/>
      <c r="Y69" s="63"/>
      <c r="Z69" s="63"/>
      <c r="AA69" s="130">
        <f t="shared" si="1"/>
        <v>0</v>
      </c>
      <c r="AB69" s="2"/>
      <c r="AC69" s="63"/>
      <c r="AD69" s="63"/>
      <c r="AE69" s="63"/>
      <c r="AF69" s="130">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4" t="s">
        <v>2835</v>
      </c>
      <c r="H70" s="165"/>
      <c r="I70" s="176" t="s">
        <v>2454</v>
      </c>
      <c r="J70" s="164"/>
      <c r="K70" s="167">
        <v>0</v>
      </c>
      <c r="L70" s="167"/>
      <c r="M70" s="13">
        <f t="shared" si="0"/>
        <v>0</v>
      </c>
      <c r="N70" s="2"/>
      <c r="O70" s="62" t="s">
        <v>2828</v>
      </c>
      <c r="P70" s="62"/>
      <c r="Q70" s="62"/>
      <c r="R70" s="2"/>
      <c r="S70" s="62">
        <v>1992</v>
      </c>
      <c r="T70" s="62"/>
      <c r="U70" s="62"/>
      <c r="V70" s="62"/>
      <c r="W70" s="2"/>
      <c r="X70" s="62"/>
      <c r="Y70" s="94"/>
      <c r="Z70" s="94"/>
      <c r="AA70" s="130">
        <f t="shared" si="1"/>
        <v>0</v>
      </c>
      <c r="AB70" s="2"/>
      <c r="AC70" s="62">
        <v>12</v>
      </c>
      <c r="AD70" s="94"/>
      <c r="AE70" s="94"/>
      <c r="AF70" s="130">
        <f t="shared" si="2"/>
        <v>12</v>
      </c>
      <c r="AG70" s="3"/>
      <c r="AH70" s="277"/>
      <c r="AI70" s="94">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5" t="s">
        <v>2835</v>
      </c>
      <c r="H71" s="165"/>
      <c r="I71" s="177" t="s">
        <v>2454</v>
      </c>
      <c r="J71" s="164"/>
      <c r="K71" s="168"/>
      <c r="L71" s="168"/>
      <c r="M71" s="13">
        <f t="shared" si="0"/>
        <v>0</v>
      </c>
      <c r="N71" s="2"/>
      <c r="O71" s="63"/>
      <c r="P71" s="63"/>
      <c r="Q71" s="63"/>
      <c r="R71" s="2"/>
      <c r="S71" s="259"/>
      <c r="T71" s="259"/>
      <c r="U71" s="259"/>
      <c r="V71" s="259"/>
      <c r="W71" s="2"/>
      <c r="X71" s="63"/>
      <c r="Y71" s="63"/>
      <c r="Z71" s="63"/>
      <c r="AA71" s="130">
        <f t="shared" si="1"/>
        <v>0</v>
      </c>
      <c r="AB71" s="2"/>
      <c r="AC71" s="63"/>
      <c r="AD71" s="63"/>
      <c r="AE71" s="63"/>
      <c r="AF71" s="130">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4" t="s">
        <v>2835</v>
      </c>
      <c r="H72" s="165"/>
      <c r="I72" s="176" t="s">
        <v>2454</v>
      </c>
      <c r="J72" s="164"/>
      <c r="K72" s="167"/>
      <c r="L72" s="167"/>
      <c r="M72" s="13">
        <f t="shared" si="0"/>
        <v>0</v>
      </c>
      <c r="N72" s="2"/>
      <c r="O72" s="62"/>
      <c r="P72" s="62"/>
      <c r="Q72" s="62"/>
      <c r="R72" s="2"/>
      <c r="S72" s="62"/>
      <c r="T72" s="62"/>
      <c r="U72" s="62"/>
      <c r="V72" s="62"/>
      <c r="W72" s="2"/>
      <c r="X72" s="62"/>
      <c r="Y72" s="94"/>
      <c r="Z72" s="94"/>
      <c r="AA72" s="130">
        <f t="shared" si="1"/>
        <v>0</v>
      </c>
      <c r="AB72" s="2"/>
      <c r="AC72" s="62"/>
      <c r="AD72" s="94"/>
      <c r="AE72" s="94"/>
      <c r="AF72" s="130">
        <f t="shared" si="2"/>
        <v>0</v>
      </c>
      <c r="AG72" s="3"/>
      <c r="AH72" s="277"/>
      <c r="AI72" s="94"/>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5" t="s">
        <v>2835</v>
      </c>
      <c r="H73" s="165"/>
      <c r="I73" s="177" t="s">
        <v>2454</v>
      </c>
      <c r="J73" s="164"/>
      <c r="K73" s="168"/>
      <c r="L73" s="168"/>
      <c r="M73" s="13">
        <f t="shared" si="0"/>
        <v>0</v>
      </c>
      <c r="N73" s="2"/>
      <c r="O73" s="63"/>
      <c r="P73" s="63"/>
      <c r="Q73" s="63"/>
      <c r="R73" s="2"/>
      <c r="S73" s="259"/>
      <c r="T73" s="259"/>
      <c r="U73" s="259"/>
      <c r="V73" s="259"/>
      <c r="W73" s="2"/>
      <c r="X73" s="63"/>
      <c r="Y73" s="63"/>
      <c r="Z73" s="63"/>
      <c r="AA73" s="130">
        <f t="shared" si="1"/>
        <v>0</v>
      </c>
      <c r="AB73" s="2"/>
      <c r="AC73" s="63"/>
      <c r="AD73" s="63"/>
      <c r="AE73" s="63"/>
      <c r="AF73" s="130">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4" t="s">
        <v>2835</v>
      </c>
      <c r="H74" s="165"/>
      <c r="I74" s="176" t="s">
        <v>2454</v>
      </c>
      <c r="J74" s="164"/>
      <c r="K74" s="167">
        <v>0</v>
      </c>
      <c r="L74" s="167"/>
      <c r="M74" s="13">
        <f t="shared" si="0"/>
        <v>0</v>
      </c>
      <c r="N74" s="2"/>
      <c r="O74" s="62"/>
      <c r="P74" s="62"/>
      <c r="Q74" s="62" t="s">
        <v>2828</v>
      </c>
      <c r="R74" s="2"/>
      <c r="S74" s="62">
        <v>1992</v>
      </c>
      <c r="T74" s="62"/>
      <c r="U74" s="62"/>
      <c r="V74" s="62"/>
      <c r="W74" s="2"/>
      <c r="X74" s="62"/>
      <c r="Y74" s="94"/>
      <c r="Z74" s="94"/>
      <c r="AA74" s="130">
        <f t="shared" si="1"/>
        <v>0</v>
      </c>
      <c r="AB74" s="2"/>
      <c r="AC74" s="62"/>
      <c r="AD74" s="94"/>
      <c r="AE74" s="94">
        <v>10</v>
      </c>
      <c r="AF74" s="130">
        <f t="shared" si="2"/>
        <v>10</v>
      </c>
      <c r="AG74" s="3"/>
      <c r="AH74" s="277"/>
      <c r="AI74" s="94">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5" t="s">
        <v>2835</v>
      </c>
      <c r="H75" s="165"/>
      <c r="I75" s="177" t="s">
        <v>2454</v>
      </c>
      <c r="J75" s="164"/>
      <c r="K75" s="168"/>
      <c r="L75" s="168"/>
      <c r="M75" s="13">
        <f t="shared" si="0"/>
        <v>0</v>
      </c>
      <c r="N75" s="2"/>
      <c r="O75" s="63"/>
      <c r="P75" s="63"/>
      <c r="Q75" s="63"/>
      <c r="R75" s="2"/>
      <c r="S75" s="259"/>
      <c r="T75" s="259"/>
      <c r="U75" s="259"/>
      <c r="V75" s="259"/>
      <c r="W75" s="2"/>
      <c r="X75" s="63"/>
      <c r="Y75" s="63"/>
      <c r="Z75" s="63"/>
      <c r="AA75" s="130">
        <f t="shared" si="1"/>
        <v>0</v>
      </c>
      <c r="AB75" s="2"/>
      <c r="AC75" s="63"/>
      <c r="AD75" s="63"/>
      <c r="AE75" s="63"/>
      <c r="AF75" s="130">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4" t="s">
        <v>2835</v>
      </c>
      <c r="H76" s="165"/>
      <c r="I76" s="176" t="s">
        <v>2454</v>
      </c>
      <c r="J76" s="164"/>
      <c r="K76" s="167"/>
      <c r="L76" s="167"/>
      <c r="M76" s="13">
        <f t="shared" si="0"/>
        <v>0</v>
      </c>
      <c r="N76" s="2"/>
      <c r="O76" s="62"/>
      <c r="P76" s="62"/>
      <c r="Q76" s="62"/>
      <c r="R76" s="2"/>
      <c r="S76" s="62"/>
      <c r="T76" s="62"/>
      <c r="U76" s="62"/>
      <c r="V76" s="62"/>
      <c r="W76" s="2"/>
      <c r="X76" s="62"/>
      <c r="Y76" s="94"/>
      <c r="Z76" s="94"/>
      <c r="AA76" s="130">
        <f t="shared" si="1"/>
        <v>0</v>
      </c>
      <c r="AB76" s="2"/>
      <c r="AC76" s="62"/>
      <c r="AD76" s="94"/>
      <c r="AE76" s="94"/>
      <c r="AF76" s="130">
        <f t="shared" si="2"/>
        <v>0</v>
      </c>
      <c r="AG76" s="3"/>
      <c r="AH76" s="277"/>
      <c r="AI76" s="94"/>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5" t="s">
        <v>2835</v>
      </c>
      <c r="H77" s="165"/>
      <c r="I77" s="177" t="s">
        <v>2454</v>
      </c>
      <c r="J77" s="164"/>
      <c r="K77" s="168">
        <v>0</v>
      </c>
      <c r="L77" s="168"/>
      <c r="M77" s="13">
        <f t="shared" si="0"/>
        <v>0</v>
      </c>
      <c r="N77" s="2"/>
      <c r="O77" s="63"/>
      <c r="P77" s="63" t="s">
        <v>2828</v>
      </c>
      <c r="Q77" s="63"/>
      <c r="R77" s="2"/>
      <c r="S77" s="259">
        <v>2001</v>
      </c>
      <c r="T77" s="259"/>
      <c r="U77" s="259"/>
      <c r="V77" s="259"/>
      <c r="W77" s="2"/>
      <c r="X77" s="63"/>
      <c r="Y77" s="63"/>
      <c r="Z77" s="63"/>
      <c r="AA77" s="130">
        <f t="shared" si="1"/>
        <v>0</v>
      </c>
      <c r="AB77" s="2"/>
      <c r="AC77" s="63"/>
      <c r="AD77" s="63">
        <v>10</v>
      </c>
      <c r="AE77" s="63"/>
      <c r="AF77" s="130">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4" t="s">
        <v>2835</v>
      </c>
      <c r="H78" s="165"/>
      <c r="I78" s="176" t="s">
        <v>2453</v>
      </c>
      <c r="J78" s="164"/>
      <c r="K78" s="167"/>
      <c r="L78" s="167"/>
      <c r="M78" s="13">
        <f t="shared" si="0"/>
        <v>0</v>
      </c>
      <c r="N78" s="2"/>
      <c r="O78" s="62"/>
      <c r="P78" s="62"/>
      <c r="Q78" s="62"/>
      <c r="R78" s="2"/>
      <c r="S78" s="62"/>
      <c r="T78" s="62"/>
      <c r="U78" s="62"/>
      <c r="V78" s="62"/>
      <c r="W78" s="2"/>
      <c r="X78" s="62"/>
      <c r="Y78" s="94"/>
      <c r="Z78" s="94"/>
      <c r="AA78" s="130">
        <f t="shared" si="1"/>
        <v>0</v>
      </c>
      <c r="AB78" s="2"/>
      <c r="AC78" s="62"/>
      <c r="AD78" s="94"/>
      <c r="AE78" s="94"/>
      <c r="AF78" s="130">
        <f t="shared" si="2"/>
        <v>0</v>
      </c>
      <c r="AG78" s="3"/>
      <c r="AH78" s="277"/>
      <c r="AI78" s="94"/>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5" t="s">
        <v>2835</v>
      </c>
      <c r="H79" s="165"/>
      <c r="I79" s="177" t="s">
        <v>2453</v>
      </c>
      <c r="J79" s="164"/>
      <c r="K79" s="168">
        <v>4</v>
      </c>
      <c r="L79" s="168"/>
      <c r="M79" s="13">
        <f t="shared" ref="M79:M142" si="3">SUM(K79:L79)</f>
        <v>4</v>
      </c>
      <c r="N79" s="2"/>
      <c r="O79" s="63"/>
      <c r="P79" s="63" t="s">
        <v>2828</v>
      </c>
      <c r="Q79" s="63"/>
      <c r="R79" s="2"/>
      <c r="S79" s="259">
        <v>1992</v>
      </c>
      <c r="T79" s="259"/>
      <c r="U79" s="259"/>
      <c r="V79" s="259"/>
      <c r="W79" s="2"/>
      <c r="X79" s="63"/>
      <c r="Y79" s="63"/>
      <c r="Z79" s="63"/>
      <c r="AA79" s="130">
        <f t="shared" ref="AA79:AA98" si="4">SUM(X79:Z79)</f>
        <v>0</v>
      </c>
      <c r="AB79" s="2"/>
      <c r="AC79" s="63"/>
      <c r="AD79" s="63">
        <v>18</v>
      </c>
      <c r="AE79" s="63"/>
      <c r="AF79" s="130">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4" t="s">
        <v>2835</v>
      </c>
      <c r="H80" s="165"/>
      <c r="I80" s="176" t="s">
        <v>2453</v>
      </c>
      <c r="J80" s="164"/>
      <c r="K80" s="167"/>
      <c r="L80" s="167"/>
      <c r="M80" s="13">
        <f t="shared" si="3"/>
        <v>0</v>
      </c>
      <c r="N80" s="2"/>
      <c r="O80" s="62"/>
      <c r="P80" s="62"/>
      <c r="Q80" s="62"/>
      <c r="R80" s="2"/>
      <c r="S80" s="62"/>
      <c r="T80" s="62"/>
      <c r="U80" s="62"/>
      <c r="V80" s="62"/>
      <c r="W80" s="2"/>
      <c r="X80" s="62"/>
      <c r="Y80" s="94"/>
      <c r="Z80" s="94"/>
      <c r="AA80" s="130">
        <f t="shared" si="4"/>
        <v>0</v>
      </c>
      <c r="AB80" s="2"/>
      <c r="AC80" s="62"/>
      <c r="AD80" s="94"/>
      <c r="AE80" s="94"/>
      <c r="AF80" s="130">
        <f t="shared" si="5"/>
        <v>0</v>
      </c>
      <c r="AG80" s="3"/>
      <c r="AH80" s="277"/>
      <c r="AI80" s="94"/>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5" t="s">
        <v>2835</v>
      </c>
      <c r="H81" s="165"/>
      <c r="I81" s="177" t="s">
        <v>2453</v>
      </c>
      <c r="J81" s="164"/>
      <c r="K81" s="168">
        <v>0</v>
      </c>
      <c r="L81" s="168"/>
      <c r="M81" s="13">
        <f t="shared" si="3"/>
        <v>0</v>
      </c>
      <c r="N81" s="2"/>
      <c r="O81" s="63" t="s">
        <v>2828</v>
      </c>
      <c r="P81" s="63"/>
      <c r="Q81" s="63"/>
      <c r="R81" s="2"/>
      <c r="S81" s="259">
        <v>1992</v>
      </c>
      <c r="T81" s="259"/>
      <c r="U81" s="259"/>
      <c r="V81" s="259"/>
      <c r="W81" s="2"/>
      <c r="X81" s="63"/>
      <c r="Y81" s="63"/>
      <c r="Z81" s="63"/>
      <c r="AA81" s="130">
        <f t="shared" si="4"/>
        <v>0</v>
      </c>
      <c r="AB81" s="2"/>
      <c r="AC81" s="63">
        <v>7</v>
      </c>
      <c r="AD81" s="63"/>
      <c r="AE81" s="63"/>
      <c r="AF81" s="130">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4" t="s">
        <v>2835</v>
      </c>
      <c r="H82" s="165"/>
      <c r="I82" s="176" t="s">
        <v>2453</v>
      </c>
      <c r="J82" s="164"/>
      <c r="K82" s="167">
        <v>1</v>
      </c>
      <c r="L82" s="167"/>
      <c r="M82" s="13">
        <f t="shared" si="3"/>
        <v>1</v>
      </c>
      <c r="N82" s="2"/>
      <c r="O82" s="62" t="s">
        <v>2828</v>
      </c>
      <c r="P82" s="62"/>
      <c r="Q82" s="62"/>
      <c r="R82" s="2"/>
      <c r="S82" s="62">
        <v>1992</v>
      </c>
      <c r="T82" s="62"/>
      <c r="U82" s="62">
        <v>2009</v>
      </c>
      <c r="V82" s="62">
        <v>2014</v>
      </c>
      <c r="W82" s="2"/>
      <c r="X82" s="62"/>
      <c r="Y82" s="94"/>
      <c r="Z82" s="94"/>
      <c r="AA82" s="130">
        <f t="shared" si="4"/>
        <v>0</v>
      </c>
      <c r="AB82" s="2"/>
      <c r="AC82" s="62">
        <v>8</v>
      </c>
      <c r="AD82" s="94"/>
      <c r="AE82" s="94"/>
      <c r="AF82" s="130">
        <f t="shared" si="5"/>
        <v>8</v>
      </c>
      <c r="AG82" s="3"/>
      <c r="AH82" s="277"/>
      <c r="AI82" s="94"/>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5" t="s">
        <v>2835</v>
      </c>
      <c r="H83" s="165"/>
      <c r="I83" s="177" t="s">
        <v>2453</v>
      </c>
      <c r="J83" s="164"/>
      <c r="K83" s="168"/>
      <c r="L83" s="168"/>
      <c r="M83" s="13">
        <f t="shared" si="3"/>
        <v>0</v>
      </c>
      <c r="N83" s="2"/>
      <c r="O83" s="63"/>
      <c r="P83" s="63"/>
      <c r="Q83" s="63"/>
      <c r="R83" s="2"/>
      <c r="S83" s="259"/>
      <c r="T83" s="259"/>
      <c r="U83" s="259"/>
      <c r="V83" s="259"/>
      <c r="W83" s="2"/>
      <c r="X83" s="63"/>
      <c r="Y83" s="63"/>
      <c r="Z83" s="63"/>
      <c r="AA83" s="130">
        <f t="shared" si="4"/>
        <v>0</v>
      </c>
      <c r="AB83" s="2"/>
      <c r="AC83" s="63"/>
      <c r="AD83" s="63"/>
      <c r="AE83" s="63"/>
      <c r="AF83" s="130">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4" t="s">
        <v>2835</v>
      </c>
      <c r="H84" s="165"/>
      <c r="I84" s="176" t="s">
        <v>2453</v>
      </c>
      <c r="J84" s="164"/>
      <c r="K84" s="167"/>
      <c r="L84" s="167"/>
      <c r="M84" s="13">
        <f t="shared" si="3"/>
        <v>0</v>
      </c>
      <c r="N84" s="2"/>
      <c r="O84" s="62"/>
      <c r="P84" s="62"/>
      <c r="Q84" s="62"/>
      <c r="R84" s="2"/>
      <c r="S84" s="62"/>
      <c r="T84" s="62"/>
      <c r="U84" s="62"/>
      <c r="V84" s="62"/>
      <c r="W84" s="2"/>
      <c r="X84" s="62"/>
      <c r="Y84" s="94"/>
      <c r="Z84" s="94"/>
      <c r="AA84" s="130">
        <f t="shared" si="4"/>
        <v>0</v>
      </c>
      <c r="AB84" s="2"/>
      <c r="AC84" s="62"/>
      <c r="AD84" s="94"/>
      <c r="AE84" s="94"/>
      <c r="AF84" s="130">
        <f t="shared" si="5"/>
        <v>0</v>
      </c>
      <c r="AG84" s="3"/>
      <c r="AH84" s="277"/>
      <c r="AI84" s="94"/>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5" t="s">
        <v>2835</v>
      </c>
      <c r="H85" s="165"/>
      <c r="I85" s="177" t="s">
        <v>2453</v>
      </c>
      <c r="J85" s="164"/>
      <c r="K85" s="168"/>
      <c r="L85" s="168"/>
      <c r="M85" s="13">
        <f t="shared" si="3"/>
        <v>0</v>
      </c>
      <c r="N85" s="2"/>
      <c r="O85" s="63"/>
      <c r="P85" s="63"/>
      <c r="Q85" s="63"/>
      <c r="R85" s="2"/>
      <c r="S85" s="259"/>
      <c r="T85" s="259"/>
      <c r="U85" s="259"/>
      <c r="V85" s="259"/>
      <c r="W85" s="2"/>
      <c r="X85" s="63"/>
      <c r="Y85" s="63"/>
      <c r="Z85" s="63"/>
      <c r="AA85" s="130">
        <f t="shared" si="4"/>
        <v>0</v>
      </c>
      <c r="AB85" s="2"/>
      <c r="AC85" s="63"/>
      <c r="AD85" s="63"/>
      <c r="AE85" s="63"/>
      <c r="AF85" s="130">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4" t="s">
        <v>2835</v>
      </c>
      <c r="H86" s="165"/>
      <c r="I86" s="176" t="s">
        <v>2453</v>
      </c>
      <c r="J86" s="164"/>
      <c r="K86" s="167"/>
      <c r="L86" s="167">
        <v>0</v>
      </c>
      <c r="M86" s="13">
        <f t="shared" si="3"/>
        <v>0</v>
      </c>
      <c r="N86" s="2"/>
      <c r="O86" s="62" t="s">
        <v>2828</v>
      </c>
      <c r="P86" s="62"/>
      <c r="Q86" s="62"/>
      <c r="R86" s="2"/>
      <c r="S86" s="62">
        <v>1992</v>
      </c>
      <c r="T86" s="62"/>
      <c r="U86" s="62"/>
      <c r="V86" s="62"/>
      <c r="W86" s="2"/>
      <c r="X86" s="62"/>
      <c r="Y86" s="94"/>
      <c r="Z86" s="94"/>
      <c r="AA86" s="130">
        <f t="shared" si="4"/>
        <v>0</v>
      </c>
      <c r="AB86" s="2"/>
      <c r="AC86" s="62">
        <v>12</v>
      </c>
      <c r="AD86" s="94"/>
      <c r="AE86" s="94"/>
      <c r="AF86" s="130">
        <f t="shared" si="5"/>
        <v>12</v>
      </c>
      <c r="AG86" s="3"/>
      <c r="AH86" s="277"/>
      <c r="AI86" s="94"/>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5" t="s">
        <v>2835</v>
      </c>
      <c r="H87" s="165"/>
      <c r="I87" s="177" t="s">
        <v>2453</v>
      </c>
      <c r="J87" s="164"/>
      <c r="K87" s="168"/>
      <c r="L87" s="168"/>
      <c r="M87" s="13">
        <f t="shared" si="3"/>
        <v>0</v>
      </c>
      <c r="N87" s="2"/>
      <c r="O87" s="63"/>
      <c r="P87" s="63"/>
      <c r="Q87" s="63"/>
      <c r="R87" s="2"/>
      <c r="S87" s="259"/>
      <c r="T87" s="259"/>
      <c r="U87" s="259"/>
      <c r="V87" s="259"/>
      <c r="W87" s="2"/>
      <c r="X87" s="63"/>
      <c r="Y87" s="63"/>
      <c r="Z87" s="63"/>
      <c r="AA87" s="130">
        <f t="shared" si="4"/>
        <v>0</v>
      </c>
      <c r="AB87" s="2"/>
      <c r="AC87" s="63"/>
      <c r="AD87" s="63"/>
      <c r="AE87" s="63"/>
      <c r="AF87" s="130">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4" t="s">
        <v>2835</v>
      </c>
      <c r="H88" s="165"/>
      <c r="I88" s="176" t="s">
        <v>2453</v>
      </c>
      <c r="J88" s="164"/>
      <c r="K88" s="167"/>
      <c r="L88" s="167"/>
      <c r="M88" s="13">
        <f t="shared" si="3"/>
        <v>0</v>
      </c>
      <c r="N88" s="2"/>
      <c r="O88" s="62"/>
      <c r="P88" s="62"/>
      <c r="Q88" s="62"/>
      <c r="R88" s="2"/>
      <c r="S88" s="62"/>
      <c r="T88" s="62"/>
      <c r="U88" s="62"/>
      <c r="V88" s="62"/>
      <c r="W88" s="2"/>
      <c r="X88" s="62"/>
      <c r="Y88" s="94"/>
      <c r="Z88" s="94"/>
      <c r="AA88" s="130">
        <f t="shared" si="4"/>
        <v>0</v>
      </c>
      <c r="AB88" s="2"/>
      <c r="AC88" s="62"/>
      <c r="AD88" s="94"/>
      <c r="AE88" s="94"/>
      <c r="AF88" s="130">
        <f t="shared" si="5"/>
        <v>0</v>
      </c>
      <c r="AG88" s="3"/>
      <c r="AH88" s="277"/>
      <c r="AI88" s="94"/>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5" t="s">
        <v>2835</v>
      </c>
      <c r="H89" s="165"/>
      <c r="I89" s="177" t="s">
        <v>2453</v>
      </c>
      <c r="J89" s="164"/>
      <c r="K89" s="168"/>
      <c r="L89" s="168"/>
      <c r="M89" s="13">
        <f t="shared" si="3"/>
        <v>0</v>
      </c>
      <c r="N89" s="2"/>
      <c r="O89" s="63"/>
      <c r="P89" s="63"/>
      <c r="Q89" s="63"/>
      <c r="R89" s="2"/>
      <c r="S89" s="259"/>
      <c r="T89" s="259"/>
      <c r="U89" s="259"/>
      <c r="V89" s="259"/>
      <c r="W89" s="2"/>
      <c r="X89" s="63"/>
      <c r="Y89" s="63"/>
      <c r="Z89" s="63"/>
      <c r="AA89" s="130">
        <f t="shared" si="4"/>
        <v>0</v>
      </c>
      <c r="AB89" s="2"/>
      <c r="AC89" s="63"/>
      <c r="AD89" s="63"/>
      <c r="AE89" s="63"/>
      <c r="AF89" s="130">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4" t="s">
        <v>2835</v>
      </c>
      <c r="H90" s="165"/>
      <c r="I90" s="176" t="s">
        <v>2453</v>
      </c>
      <c r="J90" s="164"/>
      <c r="K90" s="167">
        <v>1</v>
      </c>
      <c r="L90" s="167"/>
      <c r="M90" s="13">
        <f t="shared" si="3"/>
        <v>1</v>
      </c>
      <c r="N90" s="2"/>
      <c r="O90" s="62"/>
      <c r="P90" s="62"/>
      <c r="Q90" s="62" t="s">
        <v>2828</v>
      </c>
      <c r="R90" s="2"/>
      <c r="S90" s="62">
        <v>1992</v>
      </c>
      <c r="T90" s="62"/>
      <c r="U90" s="62"/>
      <c r="V90" s="62"/>
      <c r="W90" s="2"/>
      <c r="X90" s="62"/>
      <c r="Y90" s="94"/>
      <c r="Z90" s="94"/>
      <c r="AA90" s="130">
        <f t="shared" si="4"/>
        <v>0</v>
      </c>
      <c r="AB90" s="2"/>
      <c r="AC90" s="62"/>
      <c r="AD90" s="94"/>
      <c r="AE90" s="94">
        <v>10</v>
      </c>
      <c r="AF90" s="130">
        <f t="shared" si="5"/>
        <v>10</v>
      </c>
      <c r="AG90" s="3"/>
      <c r="AH90" s="277"/>
      <c r="AI90" s="94"/>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5" t="s">
        <v>2835</v>
      </c>
      <c r="H91" s="165"/>
      <c r="I91" s="177" t="s">
        <v>2453</v>
      </c>
      <c r="J91" s="164"/>
      <c r="K91" s="168"/>
      <c r="L91" s="168"/>
      <c r="M91" s="13">
        <f t="shared" si="3"/>
        <v>0</v>
      </c>
      <c r="N91" s="2"/>
      <c r="O91" s="63"/>
      <c r="P91" s="63"/>
      <c r="Q91" s="63"/>
      <c r="R91" s="2"/>
      <c r="S91" s="259"/>
      <c r="T91" s="259"/>
      <c r="U91" s="259"/>
      <c r="V91" s="259"/>
      <c r="W91" s="2"/>
      <c r="X91" s="63"/>
      <c r="Y91" s="63"/>
      <c r="Z91" s="63"/>
      <c r="AA91" s="130">
        <f t="shared" si="4"/>
        <v>0</v>
      </c>
      <c r="AB91" s="2"/>
      <c r="AC91" s="63"/>
      <c r="AD91" s="63"/>
      <c r="AE91" s="63"/>
      <c r="AF91" s="130">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4" t="s">
        <v>2835</v>
      </c>
      <c r="H92" s="165"/>
      <c r="I92" s="176" t="s">
        <v>2453</v>
      </c>
      <c r="J92" s="164"/>
      <c r="K92" s="167"/>
      <c r="L92" s="167"/>
      <c r="M92" s="13">
        <f t="shared" si="3"/>
        <v>0</v>
      </c>
      <c r="N92" s="2"/>
      <c r="O92" s="62"/>
      <c r="P92" s="62"/>
      <c r="Q92" s="62"/>
      <c r="R92" s="2"/>
      <c r="S92" s="62"/>
      <c r="T92" s="62"/>
      <c r="U92" s="62"/>
      <c r="V92" s="62"/>
      <c r="W92" s="2"/>
      <c r="X92" s="62"/>
      <c r="Y92" s="94"/>
      <c r="Z92" s="94"/>
      <c r="AA92" s="130">
        <f t="shared" si="4"/>
        <v>0</v>
      </c>
      <c r="AB92" s="2"/>
      <c r="AC92" s="62"/>
      <c r="AD92" s="94"/>
      <c r="AE92" s="94"/>
      <c r="AF92" s="130">
        <f t="shared" si="5"/>
        <v>0</v>
      </c>
      <c r="AG92" s="3"/>
      <c r="AH92" s="277"/>
      <c r="AI92" s="94"/>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5" t="s">
        <v>2835</v>
      </c>
      <c r="H93" s="165"/>
      <c r="I93" s="177" t="s">
        <v>2453</v>
      </c>
      <c r="J93" s="164"/>
      <c r="K93" s="168">
        <v>0</v>
      </c>
      <c r="L93" s="168"/>
      <c r="M93" s="13">
        <f t="shared" si="3"/>
        <v>0</v>
      </c>
      <c r="N93" s="2"/>
      <c r="O93" s="63"/>
      <c r="P93" s="63" t="s">
        <v>2828</v>
      </c>
      <c r="Q93" s="63"/>
      <c r="R93" s="2"/>
      <c r="S93" s="259">
        <v>2001</v>
      </c>
      <c r="T93" s="259"/>
      <c r="U93" s="259"/>
      <c r="V93" s="259"/>
      <c r="W93" s="2"/>
      <c r="X93" s="63"/>
      <c r="Y93" s="63"/>
      <c r="Z93" s="63"/>
      <c r="AA93" s="130">
        <f t="shared" si="4"/>
        <v>0</v>
      </c>
      <c r="AB93" s="2"/>
      <c r="AC93" s="63"/>
      <c r="AD93" s="63">
        <v>10</v>
      </c>
      <c r="AE93" s="63"/>
      <c r="AF93" s="130">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4" t="s">
        <v>2836</v>
      </c>
      <c r="H94" s="165"/>
      <c r="I94" s="176" t="s">
        <v>2846</v>
      </c>
      <c r="J94" s="164"/>
      <c r="K94" s="167"/>
      <c r="L94" s="167"/>
      <c r="M94" s="13">
        <f t="shared" si="3"/>
        <v>0</v>
      </c>
      <c r="N94" s="2"/>
      <c r="O94" s="62"/>
      <c r="P94" s="62"/>
      <c r="Q94" s="62"/>
      <c r="R94" s="2"/>
      <c r="S94" s="62"/>
      <c r="T94" s="62"/>
      <c r="U94" s="62"/>
      <c r="V94" s="62"/>
      <c r="W94" s="2"/>
      <c r="X94" s="62"/>
      <c r="Y94" s="94"/>
      <c r="Z94" s="94"/>
      <c r="AA94" s="130">
        <f t="shared" si="4"/>
        <v>0</v>
      </c>
      <c r="AB94" s="2"/>
      <c r="AC94" s="62"/>
      <c r="AD94" s="94"/>
      <c r="AE94" s="94"/>
      <c r="AF94" s="130">
        <f t="shared" si="5"/>
        <v>0</v>
      </c>
      <c r="AG94" s="3"/>
      <c r="AH94" s="277"/>
      <c r="AI94" s="94"/>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5" t="s">
        <v>2836</v>
      </c>
      <c r="H95" s="165"/>
      <c r="I95" s="177" t="s">
        <v>2846</v>
      </c>
      <c r="J95" s="164"/>
      <c r="K95" s="168"/>
      <c r="L95" s="168"/>
      <c r="M95" s="13">
        <f t="shared" si="3"/>
        <v>0</v>
      </c>
      <c r="N95" s="2"/>
      <c r="O95" s="63"/>
      <c r="P95" s="63"/>
      <c r="Q95" s="63"/>
      <c r="R95" s="2"/>
      <c r="S95" s="259"/>
      <c r="T95" s="259"/>
      <c r="U95" s="259"/>
      <c r="V95" s="259"/>
      <c r="W95" s="2"/>
      <c r="X95" s="63"/>
      <c r="Y95" s="63"/>
      <c r="Z95" s="63"/>
      <c r="AA95" s="130">
        <f t="shared" si="4"/>
        <v>0</v>
      </c>
      <c r="AB95" s="2"/>
      <c r="AC95" s="63"/>
      <c r="AD95" s="63"/>
      <c r="AE95" s="63"/>
      <c r="AF95" s="130">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4" t="s">
        <v>2836</v>
      </c>
      <c r="H96" s="165"/>
      <c r="I96" s="176" t="s">
        <v>2846</v>
      </c>
      <c r="J96" s="164"/>
      <c r="K96" s="167"/>
      <c r="L96" s="167"/>
      <c r="M96" s="13">
        <f t="shared" si="3"/>
        <v>0</v>
      </c>
      <c r="N96" s="2"/>
      <c r="O96" s="62"/>
      <c r="P96" s="62"/>
      <c r="Q96" s="62"/>
      <c r="R96" s="2"/>
      <c r="S96" s="62"/>
      <c r="T96" s="62"/>
      <c r="U96" s="62"/>
      <c r="V96" s="62"/>
      <c r="W96" s="2"/>
      <c r="X96" s="62"/>
      <c r="Y96" s="94"/>
      <c r="Z96" s="94"/>
      <c r="AA96" s="130">
        <f t="shared" si="4"/>
        <v>0</v>
      </c>
      <c r="AB96" s="2"/>
      <c r="AC96" s="62"/>
      <c r="AD96" s="94"/>
      <c r="AE96" s="94"/>
      <c r="AF96" s="130">
        <f t="shared" si="5"/>
        <v>0</v>
      </c>
      <c r="AG96" s="3"/>
      <c r="AH96" s="277"/>
      <c r="AI96" s="94"/>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5" t="s">
        <v>2836</v>
      </c>
      <c r="H97" s="165"/>
      <c r="I97" s="177" t="s">
        <v>2846</v>
      </c>
      <c r="J97" s="164"/>
      <c r="K97" s="168"/>
      <c r="L97" s="168"/>
      <c r="M97" s="13">
        <f t="shared" si="3"/>
        <v>0</v>
      </c>
      <c r="N97" s="2"/>
      <c r="O97" s="63"/>
      <c r="P97" s="63"/>
      <c r="Q97" s="63"/>
      <c r="R97" s="2"/>
      <c r="S97" s="259"/>
      <c r="T97" s="259"/>
      <c r="U97" s="259"/>
      <c r="V97" s="259"/>
      <c r="W97" s="2"/>
      <c r="X97" s="63"/>
      <c r="Y97" s="63"/>
      <c r="Z97" s="63"/>
      <c r="AA97" s="130">
        <f t="shared" si="4"/>
        <v>0</v>
      </c>
      <c r="AB97" s="2"/>
      <c r="AC97" s="63"/>
      <c r="AD97" s="63"/>
      <c r="AE97" s="63"/>
      <c r="AF97" s="130">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4" t="s">
        <v>2836</v>
      </c>
      <c r="H98" s="165"/>
      <c r="I98" s="176" t="s">
        <v>2846</v>
      </c>
      <c r="J98" s="164"/>
      <c r="K98" s="167"/>
      <c r="L98" s="167"/>
      <c r="M98" s="13">
        <f t="shared" si="3"/>
        <v>0</v>
      </c>
      <c r="N98" s="2"/>
      <c r="O98" s="62"/>
      <c r="P98" s="62"/>
      <c r="Q98" s="62"/>
      <c r="R98" s="2"/>
      <c r="S98" s="62"/>
      <c r="T98" s="62"/>
      <c r="U98" s="62"/>
      <c r="V98" s="62"/>
      <c r="W98" s="2"/>
      <c r="X98" s="62"/>
      <c r="Y98" s="94"/>
      <c r="Z98" s="94"/>
      <c r="AA98" s="130">
        <f t="shared" si="4"/>
        <v>0</v>
      </c>
      <c r="AB98" s="2"/>
      <c r="AC98" s="62"/>
      <c r="AD98" s="94"/>
      <c r="AE98" s="94"/>
      <c r="AF98" s="130">
        <f t="shared" si="5"/>
        <v>0</v>
      </c>
      <c r="AG98" s="3"/>
      <c r="AH98" s="277"/>
      <c r="AI98" s="94"/>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5" t="s">
        <v>2836</v>
      </c>
      <c r="H99" s="165"/>
      <c r="I99" s="177" t="s">
        <v>2846</v>
      </c>
      <c r="J99" s="164"/>
      <c r="K99" s="168"/>
      <c r="L99" s="168"/>
      <c r="M99" s="13">
        <f t="shared" si="3"/>
        <v>0</v>
      </c>
      <c r="N99" s="2"/>
      <c r="O99" s="63"/>
      <c r="P99" s="63"/>
      <c r="Q99" s="63"/>
      <c r="R99" s="2"/>
      <c r="S99" s="259"/>
      <c r="T99" s="259"/>
      <c r="U99" s="259"/>
      <c r="V99" s="259"/>
      <c r="W99" s="2"/>
      <c r="X99" s="63"/>
      <c r="Y99" s="63"/>
      <c r="Z99" s="63"/>
      <c r="AA99" s="130">
        <f t="shared" ref="AA99:AA162" si="6">SUM(X99:Z99)</f>
        <v>0</v>
      </c>
      <c r="AB99" s="2"/>
      <c r="AC99" s="63"/>
      <c r="AD99" s="63"/>
      <c r="AE99" s="63"/>
      <c r="AF99" s="130">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4" t="s">
        <v>2836</v>
      </c>
      <c r="H100" s="165"/>
      <c r="I100" s="176" t="s">
        <v>2846</v>
      </c>
      <c r="J100" s="164"/>
      <c r="K100" s="167"/>
      <c r="L100" s="167"/>
      <c r="M100" s="13">
        <f t="shared" si="3"/>
        <v>0</v>
      </c>
      <c r="N100" s="2"/>
      <c r="O100" s="62"/>
      <c r="P100" s="62"/>
      <c r="Q100" s="62"/>
      <c r="R100" s="2"/>
      <c r="S100" s="62"/>
      <c r="T100" s="62"/>
      <c r="U100" s="62"/>
      <c r="V100" s="62"/>
      <c r="W100" s="2"/>
      <c r="X100" s="62"/>
      <c r="Y100" s="94"/>
      <c r="Z100" s="94"/>
      <c r="AA100" s="130">
        <f t="shared" si="6"/>
        <v>0</v>
      </c>
      <c r="AB100" s="2"/>
      <c r="AC100" s="62"/>
      <c r="AD100" s="94"/>
      <c r="AE100" s="94"/>
      <c r="AF100" s="130">
        <f t="shared" si="7"/>
        <v>0</v>
      </c>
      <c r="AG100" s="3"/>
      <c r="AH100" s="277"/>
      <c r="AI100" s="94"/>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5" t="s">
        <v>2836</v>
      </c>
      <c r="H101" s="165"/>
      <c r="I101" s="177" t="s">
        <v>2846</v>
      </c>
      <c r="J101" s="164"/>
      <c r="K101" s="168"/>
      <c r="L101" s="168"/>
      <c r="M101" s="13">
        <f t="shared" si="3"/>
        <v>0</v>
      </c>
      <c r="N101" s="2"/>
      <c r="O101" s="63"/>
      <c r="P101" s="63"/>
      <c r="Q101" s="63"/>
      <c r="R101" s="2"/>
      <c r="S101" s="259"/>
      <c r="T101" s="259"/>
      <c r="U101" s="259"/>
      <c r="V101" s="259"/>
      <c r="W101" s="2"/>
      <c r="X101" s="63"/>
      <c r="Y101" s="63"/>
      <c r="Z101" s="63"/>
      <c r="AA101" s="130">
        <f t="shared" si="6"/>
        <v>0</v>
      </c>
      <c r="AB101" s="2"/>
      <c r="AC101" s="63"/>
      <c r="AD101" s="63"/>
      <c r="AE101" s="63"/>
      <c r="AF101" s="130">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4" t="s">
        <v>2836</v>
      </c>
      <c r="H102" s="165"/>
      <c r="I102" s="176" t="s">
        <v>2846</v>
      </c>
      <c r="J102" s="164"/>
      <c r="K102" s="167"/>
      <c r="L102" s="167"/>
      <c r="M102" s="13">
        <f t="shared" si="3"/>
        <v>0</v>
      </c>
      <c r="N102" s="2"/>
      <c r="O102" s="62"/>
      <c r="P102" s="62"/>
      <c r="Q102" s="62"/>
      <c r="R102" s="2"/>
      <c r="S102" s="62"/>
      <c r="T102" s="62"/>
      <c r="U102" s="62"/>
      <c r="V102" s="62"/>
      <c r="W102" s="2"/>
      <c r="X102" s="62"/>
      <c r="Y102" s="94"/>
      <c r="Z102" s="94"/>
      <c r="AA102" s="130">
        <f t="shared" si="6"/>
        <v>0</v>
      </c>
      <c r="AB102" s="2"/>
      <c r="AC102" s="62"/>
      <c r="AD102" s="94"/>
      <c r="AE102" s="94"/>
      <c r="AF102" s="130">
        <f t="shared" si="7"/>
        <v>0</v>
      </c>
      <c r="AG102" s="3"/>
      <c r="AH102" s="277"/>
      <c r="AI102" s="94"/>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5" t="s">
        <v>2836</v>
      </c>
      <c r="H103" s="165"/>
      <c r="I103" s="177" t="s">
        <v>2846</v>
      </c>
      <c r="J103" s="164"/>
      <c r="K103" s="168"/>
      <c r="L103" s="168"/>
      <c r="M103" s="13">
        <f t="shared" si="3"/>
        <v>0</v>
      </c>
      <c r="N103" s="2"/>
      <c r="O103" s="63"/>
      <c r="P103" s="63"/>
      <c r="Q103" s="63"/>
      <c r="R103" s="2"/>
      <c r="S103" s="259"/>
      <c r="T103" s="259"/>
      <c r="U103" s="259"/>
      <c r="V103" s="259"/>
      <c r="W103" s="2"/>
      <c r="X103" s="63"/>
      <c r="Y103" s="63"/>
      <c r="Z103" s="63"/>
      <c r="AA103" s="130">
        <f t="shared" si="6"/>
        <v>0</v>
      </c>
      <c r="AB103" s="2"/>
      <c r="AC103" s="63"/>
      <c r="AD103" s="63"/>
      <c r="AE103" s="63"/>
      <c r="AF103" s="130">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4" t="s">
        <v>2836</v>
      </c>
      <c r="H104" s="165"/>
      <c r="I104" s="176" t="s">
        <v>2846</v>
      </c>
      <c r="J104" s="164"/>
      <c r="K104" s="167"/>
      <c r="L104" s="167"/>
      <c r="M104" s="13">
        <f t="shared" si="3"/>
        <v>0</v>
      </c>
      <c r="N104" s="2"/>
      <c r="O104" s="62"/>
      <c r="P104" s="62"/>
      <c r="Q104" s="62"/>
      <c r="R104" s="2"/>
      <c r="S104" s="62"/>
      <c r="T104" s="62"/>
      <c r="U104" s="62"/>
      <c r="V104" s="62"/>
      <c r="W104" s="2"/>
      <c r="X104" s="62"/>
      <c r="Y104" s="94"/>
      <c r="Z104" s="94"/>
      <c r="AA104" s="130">
        <f t="shared" si="6"/>
        <v>0</v>
      </c>
      <c r="AB104" s="2"/>
      <c r="AC104" s="62"/>
      <c r="AD104" s="94"/>
      <c r="AE104" s="94"/>
      <c r="AF104" s="130">
        <f t="shared" si="7"/>
        <v>0</v>
      </c>
      <c r="AG104" s="3"/>
      <c r="AH104" s="277"/>
      <c r="AI104" s="94"/>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5" t="s">
        <v>2836</v>
      </c>
      <c r="H105" s="165"/>
      <c r="I105" s="177" t="s">
        <v>2846</v>
      </c>
      <c r="J105" s="164"/>
      <c r="K105" s="168"/>
      <c r="L105" s="168"/>
      <c r="M105" s="13">
        <f t="shared" si="3"/>
        <v>0</v>
      </c>
      <c r="N105" s="2"/>
      <c r="O105" s="63"/>
      <c r="P105" s="63"/>
      <c r="Q105" s="63"/>
      <c r="R105" s="2"/>
      <c r="S105" s="259"/>
      <c r="T105" s="259"/>
      <c r="U105" s="259"/>
      <c r="V105" s="259"/>
      <c r="W105" s="2"/>
      <c r="X105" s="63"/>
      <c r="Y105" s="63"/>
      <c r="Z105" s="63"/>
      <c r="AA105" s="130">
        <f t="shared" si="6"/>
        <v>0</v>
      </c>
      <c r="AB105" s="2"/>
      <c r="AC105" s="63"/>
      <c r="AD105" s="63"/>
      <c r="AE105" s="63"/>
      <c r="AF105" s="130">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4" t="s">
        <v>2836</v>
      </c>
      <c r="H106" s="165"/>
      <c r="I106" s="176" t="s">
        <v>2846</v>
      </c>
      <c r="J106" s="164"/>
      <c r="K106" s="167"/>
      <c r="L106" s="167"/>
      <c r="M106" s="13">
        <f t="shared" si="3"/>
        <v>0</v>
      </c>
      <c r="N106" s="2"/>
      <c r="O106" s="62"/>
      <c r="P106" s="62"/>
      <c r="Q106" s="62"/>
      <c r="R106" s="2"/>
      <c r="S106" s="62"/>
      <c r="T106" s="62"/>
      <c r="U106" s="62"/>
      <c r="V106" s="62"/>
      <c r="W106" s="2"/>
      <c r="X106" s="62"/>
      <c r="Y106" s="94"/>
      <c r="Z106" s="94"/>
      <c r="AA106" s="130">
        <f t="shared" si="6"/>
        <v>0</v>
      </c>
      <c r="AB106" s="2"/>
      <c r="AC106" s="62"/>
      <c r="AD106" s="94"/>
      <c r="AE106" s="94"/>
      <c r="AF106" s="130">
        <f t="shared" si="7"/>
        <v>0</v>
      </c>
      <c r="AG106" s="3"/>
      <c r="AH106" s="277"/>
      <c r="AI106" s="94"/>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5" t="s">
        <v>2836</v>
      </c>
      <c r="H107" s="165"/>
      <c r="I107" s="177" t="s">
        <v>2846</v>
      </c>
      <c r="J107" s="164"/>
      <c r="K107" s="168"/>
      <c r="L107" s="168"/>
      <c r="M107" s="13">
        <f t="shared" si="3"/>
        <v>0</v>
      </c>
      <c r="N107" s="2"/>
      <c r="O107" s="63"/>
      <c r="P107" s="63"/>
      <c r="Q107" s="63"/>
      <c r="R107" s="2"/>
      <c r="S107" s="259"/>
      <c r="T107" s="259"/>
      <c r="U107" s="259"/>
      <c r="V107" s="259"/>
      <c r="W107" s="2"/>
      <c r="X107" s="63"/>
      <c r="Y107" s="63"/>
      <c r="Z107" s="63"/>
      <c r="AA107" s="130">
        <f t="shared" si="6"/>
        <v>0</v>
      </c>
      <c r="AB107" s="2"/>
      <c r="AC107" s="63"/>
      <c r="AD107" s="63"/>
      <c r="AE107" s="63"/>
      <c r="AF107" s="130">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4" t="s">
        <v>2836</v>
      </c>
      <c r="H108" s="165"/>
      <c r="I108" s="176" t="s">
        <v>2846</v>
      </c>
      <c r="J108" s="164"/>
      <c r="K108" s="167"/>
      <c r="L108" s="167"/>
      <c r="M108" s="13">
        <f t="shared" si="3"/>
        <v>0</v>
      </c>
      <c r="N108" s="2"/>
      <c r="O108" s="62"/>
      <c r="P108" s="62"/>
      <c r="Q108" s="62"/>
      <c r="R108" s="2"/>
      <c r="S108" s="62"/>
      <c r="T108" s="62"/>
      <c r="U108" s="62"/>
      <c r="V108" s="62"/>
      <c r="W108" s="2"/>
      <c r="X108" s="62"/>
      <c r="Y108" s="94"/>
      <c r="Z108" s="94"/>
      <c r="AA108" s="130">
        <f t="shared" si="6"/>
        <v>0</v>
      </c>
      <c r="AB108" s="2"/>
      <c r="AC108" s="62"/>
      <c r="AD108" s="94"/>
      <c r="AE108" s="94"/>
      <c r="AF108" s="130">
        <f t="shared" si="7"/>
        <v>0</v>
      </c>
      <c r="AG108" s="3"/>
      <c r="AH108" s="277"/>
      <c r="AI108" s="94"/>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5" t="s">
        <v>2836</v>
      </c>
      <c r="H109" s="165"/>
      <c r="I109" s="177" t="s">
        <v>2846</v>
      </c>
      <c r="J109" s="164"/>
      <c r="K109" s="168"/>
      <c r="L109" s="168"/>
      <c r="M109" s="13">
        <f t="shared" si="3"/>
        <v>0</v>
      </c>
      <c r="N109" s="2"/>
      <c r="O109" s="63"/>
      <c r="P109" s="63"/>
      <c r="Q109" s="63"/>
      <c r="R109" s="2"/>
      <c r="S109" s="259"/>
      <c r="T109" s="259"/>
      <c r="U109" s="259"/>
      <c r="V109" s="259"/>
      <c r="W109" s="2"/>
      <c r="X109" s="63"/>
      <c r="Y109" s="63"/>
      <c r="Z109" s="63"/>
      <c r="AA109" s="130">
        <f t="shared" si="6"/>
        <v>0</v>
      </c>
      <c r="AB109" s="2"/>
      <c r="AC109" s="63"/>
      <c r="AD109" s="63"/>
      <c r="AE109" s="63"/>
      <c r="AF109" s="130">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4" t="s">
        <v>2836</v>
      </c>
      <c r="H110" s="165"/>
      <c r="I110" s="176" t="s">
        <v>2846</v>
      </c>
      <c r="J110" s="164"/>
      <c r="K110" s="167"/>
      <c r="L110" s="167"/>
      <c r="M110" s="13">
        <f t="shared" si="3"/>
        <v>0</v>
      </c>
      <c r="N110" s="2"/>
      <c r="O110" s="62"/>
      <c r="P110" s="62"/>
      <c r="Q110" s="62"/>
      <c r="R110" s="2"/>
      <c r="S110" s="62"/>
      <c r="T110" s="62"/>
      <c r="U110" s="62"/>
      <c r="V110" s="62"/>
      <c r="W110" s="2"/>
      <c r="X110" s="62"/>
      <c r="Y110" s="94"/>
      <c r="Z110" s="94"/>
      <c r="AA110" s="130">
        <f t="shared" si="6"/>
        <v>0</v>
      </c>
      <c r="AB110" s="2"/>
      <c r="AC110" s="62"/>
      <c r="AD110" s="94"/>
      <c r="AE110" s="94"/>
      <c r="AF110" s="130">
        <f t="shared" si="7"/>
        <v>0</v>
      </c>
      <c r="AG110" s="3"/>
      <c r="AH110" s="277"/>
      <c r="AI110" s="94"/>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5" t="s">
        <v>2836</v>
      </c>
      <c r="H111" s="165"/>
      <c r="I111" s="177" t="s">
        <v>2847</v>
      </c>
      <c r="J111" s="164"/>
      <c r="K111" s="168"/>
      <c r="L111" s="168"/>
      <c r="M111" s="13">
        <f t="shared" si="3"/>
        <v>0</v>
      </c>
      <c r="N111" s="2"/>
      <c r="O111" s="63"/>
      <c r="P111" s="63"/>
      <c r="Q111" s="63"/>
      <c r="R111" s="2"/>
      <c r="S111" s="259"/>
      <c r="T111" s="259"/>
      <c r="U111" s="259"/>
      <c r="V111" s="259"/>
      <c r="W111" s="2"/>
      <c r="X111" s="63"/>
      <c r="Y111" s="63"/>
      <c r="Z111" s="63"/>
      <c r="AA111" s="130">
        <f t="shared" si="6"/>
        <v>0</v>
      </c>
      <c r="AB111" s="2"/>
      <c r="AC111" s="63"/>
      <c r="AD111" s="63"/>
      <c r="AE111" s="63"/>
      <c r="AF111" s="130">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4" t="s">
        <v>2836</v>
      </c>
      <c r="H112" s="165"/>
      <c r="I112" s="176" t="s">
        <v>2847</v>
      </c>
      <c r="J112" s="164"/>
      <c r="K112" s="167"/>
      <c r="L112" s="167"/>
      <c r="M112" s="13">
        <f t="shared" si="3"/>
        <v>0</v>
      </c>
      <c r="N112" s="2"/>
      <c r="O112" s="62"/>
      <c r="P112" s="62"/>
      <c r="Q112" s="62"/>
      <c r="R112" s="2"/>
      <c r="S112" s="62"/>
      <c r="T112" s="62"/>
      <c r="U112" s="62"/>
      <c r="V112" s="62"/>
      <c r="W112" s="2"/>
      <c r="X112" s="62"/>
      <c r="Y112" s="94"/>
      <c r="Z112" s="94"/>
      <c r="AA112" s="130">
        <f t="shared" si="6"/>
        <v>0</v>
      </c>
      <c r="AB112" s="2"/>
      <c r="AC112" s="62"/>
      <c r="AD112" s="94"/>
      <c r="AE112" s="94"/>
      <c r="AF112" s="130">
        <f t="shared" si="7"/>
        <v>0</v>
      </c>
      <c r="AG112" s="3"/>
      <c r="AH112" s="277"/>
      <c r="AI112" s="94"/>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5" t="s">
        <v>2836</v>
      </c>
      <c r="H113" s="165"/>
      <c r="I113" s="177" t="s">
        <v>2847</v>
      </c>
      <c r="J113" s="164"/>
      <c r="K113" s="168"/>
      <c r="L113" s="168"/>
      <c r="M113" s="13">
        <f t="shared" si="3"/>
        <v>0</v>
      </c>
      <c r="N113" s="2"/>
      <c r="O113" s="63"/>
      <c r="P113" s="63"/>
      <c r="Q113" s="63"/>
      <c r="R113" s="2"/>
      <c r="S113" s="259"/>
      <c r="T113" s="259"/>
      <c r="U113" s="259"/>
      <c r="V113" s="259"/>
      <c r="W113" s="2"/>
      <c r="X113" s="63"/>
      <c r="Y113" s="63"/>
      <c r="Z113" s="63"/>
      <c r="AA113" s="130">
        <f t="shared" si="6"/>
        <v>0</v>
      </c>
      <c r="AB113" s="2"/>
      <c r="AC113" s="63"/>
      <c r="AD113" s="63"/>
      <c r="AE113" s="63"/>
      <c r="AF113" s="130">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4" t="s">
        <v>2836</v>
      </c>
      <c r="H114" s="165"/>
      <c r="I114" s="176" t="s">
        <v>2847</v>
      </c>
      <c r="J114" s="164"/>
      <c r="K114" s="167"/>
      <c r="L114" s="167"/>
      <c r="M114" s="13">
        <f t="shared" si="3"/>
        <v>0</v>
      </c>
      <c r="N114" s="2"/>
      <c r="O114" s="62"/>
      <c r="P114" s="62"/>
      <c r="Q114" s="62"/>
      <c r="R114" s="2"/>
      <c r="S114" s="62"/>
      <c r="T114" s="62"/>
      <c r="U114" s="62"/>
      <c r="V114" s="62"/>
      <c r="W114" s="2"/>
      <c r="X114" s="62"/>
      <c r="Y114" s="94"/>
      <c r="Z114" s="94"/>
      <c r="AA114" s="130">
        <f t="shared" si="6"/>
        <v>0</v>
      </c>
      <c r="AB114" s="2"/>
      <c r="AC114" s="62"/>
      <c r="AD114" s="94"/>
      <c r="AE114" s="94"/>
      <c r="AF114" s="130">
        <f t="shared" si="7"/>
        <v>0</v>
      </c>
      <c r="AG114" s="3"/>
      <c r="AH114" s="277"/>
      <c r="AI114" s="94"/>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5" t="s">
        <v>2836</v>
      </c>
      <c r="H115" s="165"/>
      <c r="I115" s="177" t="s">
        <v>2847</v>
      </c>
      <c r="J115" s="164"/>
      <c r="K115" s="168"/>
      <c r="L115" s="168"/>
      <c r="M115" s="13">
        <f t="shared" si="3"/>
        <v>0</v>
      </c>
      <c r="N115" s="2"/>
      <c r="O115" s="63"/>
      <c r="P115" s="63"/>
      <c r="Q115" s="63"/>
      <c r="R115" s="2"/>
      <c r="S115" s="259"/>
      <c r="T115" s="259"/>
      <c r="U115" s="259"/>
      <c r="V115" s="259"/>
      <c r="W115" s="2"/>
      <c r="X115" s="63"/>
      <c r="Y115" s="63"/>
      <c r="Z115" s="63"/>
      <c r="AA115" s="130">
        <f t="shared" si="6"/>
        <v>0</v>
      </c>
      <c r="AB115" s="2"/>
      <c r="AC115" s="63"/>
      <c r="AD115" s="63"/>
      <c r="AE115" s="63"/>
      <c r="AF115" s="130">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4" t="s">
        <v>2836</v>
      </c>
      <c r="H116" s="165"/>
      <c r="I116" s="176" t="s">
        <v>2847</v>
      </c>
      <c r="J116" s="164"/>
      <c r="K116" s="167"/>
      <c r="L116" s="167"/>
      <c r="M116" s="13">
        <f t="shared" si="3"/>
        <v>0</v>
      </c>
      <c r="N116" s="2"/>
      <c r="O116" s="62"/>
      <c r="P116" s="62"/>
      <c r="Q116" s="62"/>
      <c r="R116" s="2"/>
      <c r="S116" s="62"/>
      <c r="T116" s="62"/>
      <c r="U116" s="62"/>
      <c r="V116" s="62"/>
      <c r="W116" s="2"/>
      <c r="X116" s="62"/>
      <c r="Y116" s="94"/>
      <c r="Z116" s="94"/>
      <c r="AA116" s="130">
        <f t="shared" si="6"/>
        <v>0</v>
      </c>
      <c r="AB116" s="2"/>
      <c r="AC116" s="62"/>
      <c r="AD116" s="94"/>
      <c r="AE116" s="94"/>
      <c r="AF116" s="130">
        <f t="shared" si="7"/>
        <v>0</v>
      </c>
      <c r="AG116" s="3"/>
      <c r="AH116" s="277"/>
      <c r="AI116" s="94"/>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5" t="s">
        <v>2836</v>
      </c>
      <c r="H117" s="165"/>
      <c r="I117" s="177" t="s">
        <v>2847</v>
      </c>
      <c r="J117" s="164"/>
      <c r="K117" s="168"/>
      <c r="L117" s="168"/>
      <c r="M117" s="13">
        <f t="shared" si="3"/>
        <v>0</v>
      </c>
      <c r="N117" s="2"/>
      <c r="O117" s="63"/>
      <c r="P117" s="63"/>
      <c r="Q117" s="63"/>
      <c r="R117" s="2"/>
      <c r="S117" s="259"/>
      <c r="T117" s="259"/>
      <c r="U117" s="259"/>
      <c r="V117" s="259"/>
      <c r="W117" s="2"/>
      <c r="X117" s="63"/>
      <c r="Y117" s="63"/>
      <c r="Z117" s="63"/>
      <c r="AA117" s="130">
        <f t="shared" si="6"/>
        <v>0</v>
      </c>
      <c r="AB117" s="2"/>
      <c r="AC117" s="63"/>
      <c r="AD117" s="63"/>
      <c r="AE117" s="63"/>
      <c r="AF117" s="130">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4" t="s">
        <v>2836</v>
      </c>
      <c r="H118" s="165"/>
      <c r="I118" s="176" t="s">
        <v>2847</v>
      </c>
      <c r="J118" s="164"/>
      <c r="K118" s="167"/>
      <c r="L118" s="167"/>
      <c r="M118" s="13">
        <f t="shared" si="3"/>
        <v>0</v>
      </c>
      <c r="N118" s="2"/>
      <c r="O118" s="62"/>
      <c r="P118" s="62"/>
      <c r="Q118" s="62"/>
      <c r="R118" s="2"/>
      <c r="S118" s="62"/>
      <c r="T118" s="62"/>
      <c r="U118" s="62"/>
      <c r="V118" s="62"/>
      <c r="W118" s="2"/>
      <c r="X118" s="62"/>
      <c r="Y118" s="94"/>
      <c r="Z118" s="94"/>
      <c r="AA118" s="130">
        <f t="shared" si="6"/>
        <v>0</v>
      </c>
      <c r="AB118" s="2"/>
      <c r="AC118" s="62"/>
      <c r="AD118" s="94"/>
      <c r="AE118" s="94"/>
      <c r="AF118" s="130">
        <f t="shared" si="7"/>
        <v>0</v>
      </c>
      <c r="AG118" s="3"/>
      <c r="AH118" s="277"/>
      <c r="AI118" s="94"/>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5" t="s">
        <v>2836</v>
      </c>
      <c r="H119" s="165"/>
      <c r="I119" s="177" t="s">
        <v>2847</v>
      </c>
      <c r="J119" s="164"/>
      <c r="K119" s="168"/>
      <c r="L119" s="168"/>
      <c r="M119" s="13">
        <f t="shared" si="3"/>
        <v>0</v>
      </c>
      <c r="N119" s="2"/>
      <c r="O119" s="63"/>
      <c r="P119" s="63"/>
      <c r="Q119" s="63"/>
      <c r="R119" s="2"/>
      <c r="S119" s="259"/>
      <c r="T119" s="259"/>
      <c r="U119" s="259"/>
      <c r="V119" s="259"/>
      <c r="W119" s="2"/>
      <c r="X119" s="63"/>
      <c r="Y119" s="63"/>
      <c r="Z119" s="63"/>
      <c r="AA119" s="130">
        <f t="shared" si="6"/>
        <v>0</v>
      </c>
      <c r="AB119" s="2"/>
      <c r="AC119" s="63"/>
      <c r="AD119" s="63"/>
      <c r="AE119" s="63"/>
      <c r="AF119" s="130">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4" t="s">
        <v>2836</v>
      </c>
      <c r="H120" s="165"/>
      <c r="I120" s="176" t="s">
        <v>2847</v>
      </c>
      <c r="J120" s="164"/>
      <c r="K120" s="167"/>
      <c r="L120" s="167"/>
      <c r="M120" s="13">
        <f t="shared" si="3"/>
        <v>0</v>
      </c>
      <c r="N120" s="2"/>
      <c r="O120" s="62"/>
      <c r="P120" s="62"/>
      <c r="Q120" s="62"/>
      <c r="R120" s="2"/>
      <c r="S120" s="62"/>
      <c r="T120" s="62"/>
      <c r="U120" s="62"/>
      <c r="V120" s="62"/>
      <c r="W120" s="2"/>
      <c r="X120" s="62"/>
      <c r="Y120" s="94"/>
      <c r="Z120" s="94"/>
      <c r="AA120" s="130">
        <f t="shared" si="6"/>
        <v>0</v>
      </c>
      <c r="AB120" s="2"/>
      <c r="AC120" s="62"/>
      <c r="AD120" s="94"/>
      <c r="AE120" s="94"/>
      <c r="AF120" s="130">
        <f t="shared" si="7"/>
        <v>0</v>
      </c>
      <c r="AG120" s="3"/>
      <c r="AH120" s="277"/>
      <c r="AI120" s="94"/>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5" t="s">
        <v>2836</v>
      </c>
      <c r="H121" s="165"/>
      <c r="I121" s="177" t="s">
        <v>2847</v>
      </c>
      <c r="J121" s="164"/>
      <c r="K121" s="168"/>
      <c r="L121" s="168"/>
      <c r="M121" s="13">
        <f t="shared" si="3"/>
        <v>0</v>
      </c>
      <c r="N121" s="2"/>
      <c r="O121" s="63"/>
      <c r="P121" s="63"/>
      <c r="Q121" s="63"/>
      <c r="R121" s="2"/>
      <c r="S121" s="259"/>
      <c r="T121" s="259"/>
      <c r="U121" s="259"/>
      <c r="V121" s="259"/>
      <c r="W121" s="2"/>
      <c r="X121" s="63"/>
      <c r="Y121" s="63"/>
      <c r="Z121" s="63"/>
      <c r="AA121" s="130">
        <f t="shared" si="6"/>
        <v>0</v>
      </c>
      <c r="AB121" s="2"/>
      <c r="AC121" s="63"/>
      <c r="AD121" s="63"/>
      <c r="AE121" s="63"/>
      <c r="AF121" s="130">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4" t="s">
        <v>2836</v>
      </c>
      <c r="H122" s="165"/>
      <c r="I122" s="176" t="s">
        <v>2847</v>
      </c>
      <c r="J122" s="164"/>
      <c r="K122" s="167"/>
      <c r="L122" s="167"/>
      <c r="M122" s="13">
        <f t="shared" si="3"/>
        <v>0</v>
      </c>
      <c r="N122" s="2"/>
      <c r="O122" s="62"/>
      <c r="P122" s="62"/>
      <c r="Q122" s="62"/>
      <c r="R122" s="2"/>
      <c r="S122" s="62"/>
      <c r="T122" s="62"/>
      <c r="U122" s="62"/>
      <c r="V122" s="62"/>
      <c r="W122" s="2"/>
      <c r="X122" s="62"/>
      <c r="Y122" s="94"/>
      <c r="Z122" s="94"/>
      <c r="AA122" s="130">
        <f t="shared" si="6"/>
        <v>0</v>
      </c>
      <c r="AB122" s="2"/>
      <c r="AC122" s="62"/>
      <c r="AD122" s="94"/>
      <c r="AE122" s="94"/>
      <c r="AF122" s="130">
        <f t="shared" si="7"/>
        <v>0</v>
      </c>
      <c r="AG122" s="3"/>
      <c r="AH122" s="277"/>
      <c r="AI122" s="94"/>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5" t="s">
        <v>2836</v>
      </c>
      <c r="H123" s="165"/>
      <c r="I123" s="177" t="s">
        <v>2847</v>
      </c>
      <c r="J123" s="164"/>
      <c r="K123" s="168"/>
      <c r="L123" s="168"/>
      <c r="M123" s="13">
        <f t="shared" si="3"/>
        <v>0</v>
      </c>
      <c r="N123" s="2"/>
      <c r="O123" s="63"/>
      <c r="P123" s="63"/>
      <c r="Q123" s="63"/>
      <c r="R123" s="2"/>
      <c r="S123" s="259"/>
      <c r="T123" s="259"/>
      <c r="U123" s="259"/>
      <c r="V123" s="259"/>
      <c r="W123" s="2"/>
      <c r="X123" s="63"/>
      <c r="Y123" s="63"/>
      <c r="Z123" s="63"/>
      <c r="AA123" s="130">
        <f t="shared" si="6"/>
        <v>0</v>
      </c>
      <c r="AB123" s="2"/>
      <c r="AC123" s="63"/>
      <c r="AD123" s="63"/>
      <c r="AE123" s="63"/>
      <c r="AF123" s="130">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4" t="s">
        <v>2836</v>
      </c>
      <c r="H124" s="165"/>
      <c r="I124" s="176" t="s">
        <v>2847</v>
      </c>
      <c r="J124" s="164"/>
      <c r="K124" s="167"/>
      <c r="L124" s="167"/>
      <c r="M124" s="13">
        <f t="shared" si="3"/>
        <v>0</v>
      </c>
      <c r="N124" s="2"/>
      <c r="O124" s="62"/>
      <c r="P124" s="62"/>
      <c r="Q124" s="62"/>
      <c r="R124" s="2"/>
      <c r="S124" s="62"/>
      <c r="T124" s="62"/>
      <c r="U124" s="62"/>
      <c r="V124" s="62"/>
      <c r="W124" s="2"/>
      <c r="X124" s="62"/>
      <c r="Y124" s="94"/>
      <c r="Z124" s="94"/>
      <c r="AA124" s="130">
        <f t="shared" si="6"/>
        <v>0</v>
      </c>
      <c r="AB124" s="2"/>
      <c r="AC124" s="62"/>
      <c r="AD124" s="94"/>
      <c r="AE124" s="94"/>
      <c r="AF124" s="130">
        <f t="shared" si="7"/>
        <v>0</v>
      </c>
      <c r="AG124" s="3"/>
      <c r="AH124" s="277"/>
      <c r="AI124" s="94"/>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5" t="s">
        <v>2836</v>
      </c>
      <c r="H125" s="165"/>
      <c r="I125" s="177" t="s">
        <v>2847</v>
      </c>
      <c r="J125" s="164"/>
      <c r="K125" s="168"/>
      <c r="L125" s="168"/>
      <c r="M125" s="13">
        <f t="shared" si="3"/>
        <v>0</v>
      </c>
      <c r="N125" s="2"/>
      <c r="O125" s="63"/>
      <c r="P125" s="63"/>
      <c r="Q125" s="63"/>
      <c r="R125" s="2"/>
      <c r="S125" s="259"/>
      <c r="T125" s="259"/>
      <c r="U125" s="259"/>
      <c r="V125" s="259"/>
      <c r="W125" s="2"/>
      <c r="X125" s="63"/>
      <c r="Y125" s="63"/>
      <c r="Z125" s="63"/>
      <c r="AA125" s="130">
        <f t="shared" si="6"/>
        <v>0</v>
      </c>
      <c r="AB125" s="2"/>
      <c r="AC125" s="63"/>
      <c r="AD125" s="63"/>
      <c r="AE125" s="63"/>
      <c r="AF125" s="130">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4" t="s">
        <v>2836</v>
      </c>
      <c r="H126" s="165"/>
      <c r="I126" s="176" t="s">
        <v>2847</v>
      </c>
      <c r="J126" s="164"/>
      <c r="K126" s="167"/>
      <c r="L126" s="167"/>
      <c r="M126" s="13">
        <f t="shared" si="3"/>
        <v>0</v>
      </c>
      <c r="N126" s="2"/>
      <c r="O126" s="62"/>
      <c r="P126" s="62"/>
      <c r="Q126" s="62"/>
      <c r="R126" s="2"/>
      <c r="S126" s="62"/>
      <c r="T126" s="62"/>
      <c r="U126" s="62"/>
      <c r="V126" s="62"/>
      <c r="W126" s="2"/>
      <c r="X126" s="62"/>
      <c r="Y126" s="94"/>
      <c r="Z126" s="94"/>
      <c r="AA126" s="130">
        <f t="shared" si="6"/>
        <v>0</v>
      </c>
      <c r="AB126" s="2"/>
      <c r="AC126" s="62"/>
      <c r="AD126" s="94"/>
      <c r="AE126" s="94"/>
      <c r="AF126" s="130">
        <f t="shared" si="7"/>
        <v>0</v>
      </c>
      <c r="AG126" s="3"/>
      <c r="AH126" s="277"/>
      <c r="AI126" s="94"/>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5" t="s">
        <v>2836</v>
      </c>
      <c r="H127" s="165"/>
      <c r="I127" s="177" t="s">
        <v>2847</v>
      </c>
      <c r="J127" s="164"/>
      <c r="K127" s="168"/>
      <c r="L127" s="168"/>
      <c r="M127" s="13">
        <f t="shared" si="3"/>
        <v>0</v>
      </c>
      <c r="N127" s="2"/>
      <c r="O127" s="63"/>
      <c r="P127" s="63"/>
      <c r="Q127" s="63"/>
      <c r="R127" s="2"/>
      <c r="S127" s="259"/>
      <c r="T127" s="259"/>
      <c r="U127" s="259"/>
      <c r="V127" s="259"/>
      <c r="W127" s="2"/>
      <c r="X127" s="63"/>
      <c r="Y127" s="63"/>
      <c r="Z127" s="63"/>
      <c r="AA127" s="130">
        <f t="shared" si="6"/>
        <v>0</v>
      </c>
      <c r="AB127" s="2"/>
      <c r="AC127" s="63"/>
      <c r="AD127" s="63"/>
      <c r="AE127" s="63"/>
      <c r="AF127" s="130">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4" t="s">
        <v>2836</v>
      </c>
      <c r="H128" s="165"/>
      <c r="I128" s="176" t="s">
        <v>2848</v>
      </c>
      <c r="J128" s="164"/>
      <c r="K128" s="167"/>
      <c r="L128" s="167"/>
      <c r="M128" s="13">
        <f t="shared" si="3"/>
        <v>0</v>
      </c>
      <c r="N128" s="2"/>
      <c r="O128" s="62"/>
      <c r="P128" s="62"/>
      <c r="Q128" s="62"/>
      <c r="R128" s="2"/>
      <c r="S128" s="62"/>
      <c r="T128" s="62"/>
      <c r="U128" s="62"/>
      <c r="V128" s="62"/>
      <c r="W128" s="2"/>
      <c r="X128" s="62"/>
      <c r="Y128" s="94"/>
      <c r="Z128" s="94"/>
      <c r="AA128" s="130">
        <f t="shared" si="6"/>
        <v>0</v>
      </c>
      <c r="AB128" s="2"/>
      <c r="AC128" s="62"/>
      <c r="AD128" s="94"/>
      <c r="AE128" s="94"/>
      <c r="AF128" s="130">
        <f t="shared" si="7"/>
        <v>0</v>
      </c>
      <c r="AG128" s="3"/>
      <c r="AH128" s="277"/>
      <c r="AI128" s="94"/>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5" t="s">
        <v>2836</v>
      </c>
      <c r="H129" s="165"/>
      <c r="I129" s="177" t="s">
        <v>2848</v>
      </c>
      <c r="J129" s="164"/>
      <c r="K129" s="168"/>
      <c r="L129" s="168"/>
      <c r="M129" s="13">
        <f t="shared" si="3"/>
        <v>0</v>
      </c>
      <c r="N129" s="2"/>
      <c r="O129" s="63"/>
      <c r="P129" s="63"/>
      <c r="Q129" s="63"/>
      <c r="R129" s="2"/>
      <c r="S129" s="259"/>
      <c r="T129" s="259"/>
      <c r="U129" s="259"/>
      <c r="V129" s="259"/>
      <c r="W129" s="2"/>
      <c r="X129" s="63"/>
      <c r="Y129" s="63"/>
      <c r="Z129" s="63"/>
      <c r="AA129" s="130">
        <f t="shared" si="6"/>
        <v>0</v>
      </c>
      <c r="AB129" s="2"/>
      <c r="AC129" s="63"/>
      <c r="AD129" s="63"/>
      <c r="AE129" s="63"/>
      <c r="AF129" s="130">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4" t="s">
        <v>2836</v>
      </c>
      <c r="H130" s="165"/>
      <c r="I130" s="176" t="s">
        <v>2848</v>
      </c>
      <c r="J130" s="164"/>
      <c r="K130" s="167"/>
      <c r="L130" s="167"/>
      <c r="M130" s="13">
        <f t="shared" si="3"/>
        <v>0</v>
      </c>
      <c r="N130" s="2"/>
      <c r="O130" s="62"/>
      <c r="P130" s="62"/>
      <c r="Q130" s="62"/>
      <c r="R130" s="2"/>
      <c r="S130" s="62"/>
      <c r="T130" s="62"/>
      <c r="U130" s="62"/>
      <c r="V130" s="62"/>
      <c r="W130" s="2"/>
      <c r="X130" s="62"/>
      <c r="Y130" s="94"/>
      <c r="Z130" s="94"/>
      <c r="AA130" s="130">
        <f t="shared" si="6"/>
        <v>0</v>
      </c>
      <c r="AB130" s="2"/>
      <c r="AC130" s="62"/>
      <c r="AD130" s="94"/>
      <c r="AE130" s="94"/>
      <c r="AF130" s="130">
        <f t="shared" si="7"/>
        <v>0</v>
      </c>
      <c r="AG130" s="3"/>
      <c r="AH130" s="277"/>
      <c r="AI130" s="94"/>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5" t="s">
        <v>2836</v>
      </c>
      <c r="H131" s="165"/>
      <c r="I131" s="177" t="s">
        <v>2848</v>
      </c>
      <c r="J131" s="164"/>
      <c r="K131" s="168"/>
      <c r="L131" s="168"/>
      <c r="M131" s="13">
        <f t="shared" si="3"/>
        <v>0</v>
      </c>
      <c r="N131" s="2"/>
      <c r="O131" s="63"/>
      <c r="P131" s="63"/>
      <c r="Q131" s="63"/>
      <c r="R131" s="2"/>
      <c r="S131" s="259"/>
      <c r="T131" s="259"/>
      <c r="U131" s="259"/>
      <c r="V131" s="259"/>
      <c r="W131" s="2"/>
      <c r="X131" s="63"/>
      <c r="Y131" s="63"/>
      <c r="Z131" s="63"/>
      <c r="AA131" s="130">
        <f t="shared" si="6"/>
        <v>0</v>
      </c>
      <c r="AB131" s="2"/>
      <c r="AC131" s="63"/>
      <c r="AD131" s="63"/>
      <c r="AE131" s="63"/>
      <c r="AF131" s="130">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4" t="s">
        <v>2836</v>
      </c>
      <c r="H132" s="165"/>
      <c r="I132" s="176" t="s">
        <v>2848</v>
      </c>
      <c r="J132" s="164"/>
      <c r="K132" s="167"/>
      <c r="L132" s="167"/>
      <c r="M132" s="13">
        <f t="shared" si="3"/>
        <v>0</v>
      </c>
      <c r="N132" s="2"/>
      <c r="O132" s="62"/>
      <c r="P132" s="62"/>
      <c r="Q132" s="62"/>
      <c r="R132" s="2"/>
      <c r="S132" s="62"/>
      <c r="T132" s="62"/>
      <c r="U132" s="62"/>
      <c r="V132" s="62"/>
      <c r="W132" s="2"/>
      <c r="X132" s="62"/>
      <c r="Y132" s="94"/>
      <c r="Z132" s="94"/>
      <c r="AA132" s="130">
        <f t="shared" si="6"/>
        <v>0</v>
      </c>
      <c r="AB132" s="2"/>
      <c r="AC132" s="62"/>
      <c r="AD132" s="94"/>
      <c r="AE132" s="94"/>
      <c r="AF132" s="130">
        <f t="shared" si="7"/>
        <v>0</v>
      </c>
      <c r="AG132" s="3"/>
      <c r="AH132" s="277"/>
      <c r="AI132" s="94"/>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5" t="s">
        <v>2836</v>
      </c>
      <c r="H133" s="165"/>
      <c r="I133" s="177" t="s">
        <v>2848</v>
      </c>
      <c r="J133" s="164"/>
      <c r="K133" s="168"/>
      <c r="L133" s="168"/>
      <c r="M133" s="13">
        <f t="shared" si="3"/>
        <v>0</v>
      </c>
      <c r="N133" s="2"/>
      <c r="O133" s="63"/>
      <c r="P133" s="63"/>
      <c r="Q133" s="63"/>
      <c r="R133" s="2"/>
      <c r="S133" s="259"/>
      <c r="T133" s="259"/>
      <c r="U133" s="259"/>
      <c r="V133" s="259"/>
      <c r="W133" s="2"/>
      <c r="X133" s="63"/>
      <c r="Y133" s="63"/>
      <c r="Z133" s="63"/>
      <c r="AA133" s="130">
        <f t="shared" si="6"/>
        <v>0</v>
      </c>
      <c r="AB133" s="2"/>
      <c r="AC133" s="63"/>
      <c r="AD133" s="63"/>
      <c r="AE133" s="63"/>
      <c r="AF133" s="130">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4" t="s">
        <v>2836</v>
      </c>
      <c r="H134" s="165"/>
      <c r="I134" s="176" t="s">
        <v>2848</v>
      </c>
      <c r="J134" s="164"/>
      <c r="K134" s="167"/>
      <c r="L134" s="167"/>
      <c r="M134" s="13">
        <f t="shared" si="3"/>
        <v>0</v>
      </c>
      <c r="N134" s="2"/>
      <c r="O134" s="62"/>
      <c r="P134" s="62"/>
      <c r="Q134" s="62"/>
      <c r="R134" s="2"/>
      <c r="S134" s="62"/>
      <c r="T134" s="62"/>
      <c r="U134" s="62"/>
      <c r="V134" s="62"/>
      <c r="W134" s="2"/>
      <c r="X134" s="62"/>
      <c r="Y134" s="94"/>
      <c r="Z134" s="94"/>
      <c r="AA134" s="130">
        <f t="shared" si="6"/>
        <v>0</v>
      </c>
      <c r="AB134" s="2"/>
      <c r="AC134" s="62"/>
      <c r="AD134" s="94"/>
      <c r="AE134" s="94"/>
      <c r="AF134" s="130">
        <f t="shared" si="7"/>
        <v>0</v>
      </c>
      <c r="AG134" s="3"/>
      <c r="AH134" s="277"/>
      <c r="AI134" s="94"/>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5" t="s">
        <v>2836</v>
      </c>
      <c r="H135" s="165"/>
      <c r="I135" s="177" t="s">
        <v>2848</v>
      </c>
      <c r="J135" s="164"/>
      <c r="K135" s="168"/>
      <c r="L135" s="168"/>
      <c r="M135" s="13">
        <f t="shared" si="3"/>
        <v>0</v>
      </c>
      <c r="N135" s="2"/>
      <c r="O135" s="63"/>
      <c r="P135" s="63"/>
      <c r="Q135" s="63"/>
      <c r="R135" s="2"/>
      <c r="S135" s="259"/>
      <c r="T135" s="259"/>
      <c r="U135" s="259"/>
      <c r="V135" s="259"/>
      <c r="W135" s="2"/>
      <c r="X135" s="63"/>
      <c r="Y135" s="63"/>
      <c r="Z135" s="63"/>
      <c r="AA135" s="130">
        <f t="shared" si="6"/>
        <v>0</v>
      </c>
      <c r="AB135" s="2"/>
      <c r="AC135" s="63"/>
      <c r="AD135" s="63"/>
      <c r="AE135" s="63"/>
      <c r="AF135" s="130">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4" t="s">
        <v>2836</v>
      </c>
      <c r="H136" s="165"/>
      <c r="I136" s="176" t="s">
        <v>2848</v>
      </c>
      <c r="J136" s="164"/>
      <c r="K136" s="167"/>
      <c r="L136" s="167"/>
      <c r="M136" s="13">
        <f t="shared" si="3"/>
        <v>0</v>
      </c>
      <c r="N136" s="2"/>
      <c r="O136" s="62"/>
      <c r="P136" s="62"/>
      <c r="Q136" s="62"/>
      <c r="R136" s="2"/>
      <c r="S136" s="62"/>
      <c r="T136" s="62"/>
      <c r="U136" s="62"/>
      <c r="V136" s="62"/>
      <c r="W136" s="2"/>
      <c r="X136" s="62"/>
      <c r="Y136" s="94"/>
      <c r="Z136" s="94"/>
      <c r="AA136" s="130">
        <f t="shared" si="6"/>
        <v>0</v>
      </c>
      <c r="AB136" s="2"/>
      <c r="AC136" s="62"/>
      <c r="AD136" s="94"/>
      <c r="AE136" s="94"/>
      <c r="AF136" s="130">
        <f t="shared" si="7"/>
        <v>0</v>
      </c>
      <c r="AG136" s="3"/>
      <c r="AH136" s="277"/>
      <c r="AI136" s="94"/>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5" t="s">
        <v>2836</v>
      </c>
      <c r="H137" s="165"/>
      <c r="I137" s="177" t="s">
        <v>2848</v>
      </c>
      <c r="J137" s="164"/>
      <c r="K137" s="168"/>
      <c r="L137" s="168"/>
      <c r="M137" s="13">
        <f t="shared" si="3"/>
        <v>0</v>
      </c>
      <c r="N137" s="2"/>
      <c r="O137" s="63"/>
      <c r="P137" s="63"/>
      <c r="Q137" s="63"/>
      <c r="R137" s="2"/>
      <c r="S137" s="259"/>
      <c r="T137" s="259"/>
      <c r="U137" s="259"/>
      <c r="V137" s="259"/>
      <c r="W137" s="2"/>
      <c r="X137" s="63"/>
      <c r="Y137" s="63"/>
      <c r="Z137" s="63"/>
      <c r="AA137" s="130">
        <f t="shared" si="6"/>
        <v>0</v>
      </c>
      <c r="AB137" s="2"/>
      <c r="AC137" s="63"/>
      <c r="AD137" s="63"/>
      <c r="AE137" s="63"/>
      <c r="AF137" s="130">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4" t="s">
        <v>2836</v>
      </c>
      <c r="H138" s="165"/>
      <c r="I138" s="176" t="s">
        <v>2848</v>
      </c>
      <c r="J138" s="164"/>
      <c r="K138" s="167"/>
      <c r="L138" s="167"/>
      <c r="M138" s="13">
        <f t="shared" si="3"/>
        <v>0</v>
      </c>
      <c r="N138" s="2"/>
      <c r="O138" s="62"/>
      <c r="P138" s="62"/>
      <c r="Q138" s="62"/>
      <c r="R138" s="2"/>
      <c r="S138" s="62"/>
      <c r="T138" s="62"/>
      <c r="U138" s="62"/>
      <c r="V138" s="62"/>
      <c r="W138" s="2"/>
      <c r="X138" s="62"/>
      <c r="Y138" s="94"/>
      <c r="Z138" s="94"/>
      <c r="AA138" s="130">
        <f t="shared" si="6"/>
        <v>0</v>
      </c>
      <c r="AB138" s="2"/>
      <c r="AC138" s="62"/>
      <c r="AD138" s="94"/>
      <c r="AE138" s="94"/>
      <c r="AF138" s="130">
        <f t="shared" si="7"/>
        <v>0</v>
      </c>
      <c r="AG138" s="3"/>
      <c r="AH138" s="277"/>
      <c r="AI138" s="94"/>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5" t="s">
        <v>2836</v>
      </c>
      <c r="H139" s="165"/>
      <c r="I139" s="177" t="s">
        <v>2848</v>
      </c>
      <c r="J139" s="164"/>
      <c r="K139" s="168"/>
      <c r="L139" s="168"/>
      <c r="M139" s="13">
        <f t="shared" si="3"/>
        <v>0</v>
      </c>
      <c r="N139" s="2"/>
      <c r="O139" s="63"/>
      <c r="P139" s="63"/>
      <c r="Q139" s="63"/>
      <c r="R139" s="2"/>
      <c r="S139" s="259"/>
      <c r="T139" s="259"/>
      <c r="U139" s="259"/>
      <c r="V139" s="259"/>
      <c r="W139" s="2"/>
      <c r="X139" s="63"/>
      <c r="Y139" s="63"/>
      <c r="Z139" s="63"/>
      <c r="AA139" s="130">
        <f t="shared" si="6"/>
        <v>0</v>
      </c>
      <c r="AB139" s="2"/>
      <c r="AC139" s="63"/>
      <c r="AD139" s="63"/>
      <c r="AE139" s="63"/>
      <c r="AF139" s="130">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4" t="s">
        <v>2836</v>
      </c>
      <c r="H140" s="165"/>
      <c r="I140" s="176" t="s">
        <v>2848</v>
      </c>
      <c r="J140" s="164"/>
      <c r="K140" s="167"/>
      <c r="L140" s="167"/>
      <c r="M140" s="13">
        <f t="shared" si="3"/>
        <v>0</v>
      </c>
      <c r="N140" s="2"/>
      <c r="O140" s="62"/>
      <c r="P140" s="62"/>
      <c r="Q140" s="62"/>
      <c r="R140" s="2"/>
      <c r="S140" s="62"/>
      <c r="T140" s="62"/>
      <c r="U140" s="62"/>
      <c r="V140" s="62"/>
      <c r="W140" s="2"/>
      <c r="X140" s="62"/>
      <c r="Y140" s="94"/>
      <c r="Z140" s="94"/>
      <c r="AA140" s="130">
        <f t="shared" si="6"/>
        <v>0</v>
      </c>
      <c r="AB140" s="2"/>
      <c r="AC140" s="62"/>
      <c r="AD140" s="94"/>
      <c r="AE140" s="94"/>
      <c r="AF140" s="130">
        <f t="shared" si="7"/>
        <v>0</v>
      </c>
      <c r="AG140" s="3"/>
      <c r="AH140" s="277"/>
      <c r="AI140" s="94"/>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5" t="s">
        <v>2836</v>
      </c>
      <c r="H141" s="165"/>
      <c r="I141" s="177" t="s">
        <v>2848</v>
      </c>
      <c r="J141" s="164"/>
      <c r="K141" s="168"/>
      <c r="L141" s="168"/>
      <c r="M141" s="13">
        <f t="shared" si="3"/>
        <v>0</v>
      </c>
      <c r="N141" s="2"/>
      <c r="O141" s="63"/>
      <c r="P141" s="63"/>
      <c r="Q141" s="63"/>
      <c r="R141" s="2"/>
      <c r="S141" s="259"/>
      <c r="T141" s="259"/>
      <c r="U141" s="259"/>
      <c r="V141" s="259"/>
      <c r="W141" s="2"/>
      <c r="X141" s="63"/>
      <c r="Y141" s="63"/>
      <c r="Z141" s="63"/>
      <c r="AA141" s="130">
        <f t="shared" si="6"/>
        <v>0</v>
      </c>
      <c r="AB141" s="2"/>
      <c r="AC141" s="63"/>
      <c r="AD141" s="63"/>
      <c r="AE141" s="63"/>
      <c r="AF141" s="130">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4" t="s">
        <v>2836</v>
      </c>
      <c r="H142" s="165"/>
      <c r="I142" s="176" t="s">
        <v>2848</v>
      </c>
      <c r="J142" s="164"/>
      <c r="K142" s="167"/>
      <c r="L142" s="167"/>
      <c r="M142" s="13">
        <f t="shared" si="3"/>
        <v>0</v>
      </c>
      <c r="N142" s="2"/>
      <c r="O142" s="62"/>
      <c r="P142" s="62"/>
      <c r="Q142" s="62"/>
      <c r="R142" s="2"/>
      <c r="S142" s="62"/>
      <c r="T142" s="62"/>
      <c r="U142" s="62"/>
      <c r="V142" s="62"/>
      <c r="W142" s="2"/>
      <c r="X142" s="62"/>
      <c r="Y142" s="94"/>
      <c r="Z142" s="94"/>
      <c r="AA142" s="130">
        <f t="shared" si="6"/>
        <v>0</v>
      </c>
      <c r="AB142" s="2"/>
      <c r="AC142" s="62"/>
      <c r="AD142" s="94"/>
      <c r="AE142" s="94"/>
      <c r="AF142" s="130">
        <f t="shared" si="7"/>
        <v>0</v>
      </c>
      <c r="AG142" s="3"/>
      <c r="AH142" s="277"/>
      <c r="AI142" s="94"/>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5" t="s">
        <v>2836</v>
      </c>
      <c r="H143" s="165"/>
      <c r="I143" s="177" t="s">
        <v>2848</v>
      </c>
      <c r="J143" s="164"/>
      <c r="K143" s="168"/>
      <c r="L143" s="168"/>
      <c r="M143" s="13">
        <f t="shared" ref="M143:M178" si="8">SUM(K143:L143)</f>
        <v>0</v>
      </c>
      <c r="N143" s="2"/>
      <c r="O143" s="63"/>
      <c r="P143" s="63"/>
      <c r="Q143" s="63"/>
      <c r="R143" s="2"/>
      <c r="S143" s="259"/>
      <c r="T143" s="259"/>
      <c r="U143" s="259"/>
      <c r="V143" s="259"/>
      <c r="W143" s="2"/>
      <c r="X143" s="63"/>
      <c r="Y143" s="63"/>
      <c r="Z143" s="63"/>
      <c r="AA143" s="130">
        <f t="shared" si="6"/>
        <v>0</v>
      </c>
      <c r="AB143" s="2"/>
      <c r="AC143" s="63"/>
      <c r="AD143" s="63"/>
      <c r="AE143" s="63"/>
      <c r="AF143" s="130">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4" t="s">
        <v>2836</v>
      </c>
      <c r="H144" s="165"/>
      <c r="I144" s="176" t="s">
        <v>2848</v>
      </c>
      <c r="J144" s="164"/>
      <c r="K144" s="167"/>
      <c r="L144" s="167"/>
      <c r="M144" s="13">
        <f t="shared" si="8"/>
        <v>0</v>
      </c>
      <c r="N144" s="2"/>
      <c r="O144" s="62"/>
      <c r="P144" s="62"/>
      <c r="Q144" s="62"/>
      <c r="R144" s="2"/>
      <c r="S144" s="62"/>
      <c r="T144" s="62"/>
      <c r="U144" s="62"/>
      <c r="V144" s="62"/>
      <c r="W144" s="2"/>
      <c r="X144" s="62"/>
      <c r="Y144" s="94"/>
      <c r="Z144" s="94"/>
      <c r="AA144" s="130">
        <f t="shared" si="6"/>
        <v>0</v>
      </c>
      <c r="AB144" s="2"/>
      <c r="AC144" s="62"/>
      <c r="AD144" s="94"/>
      <c r="AE144" s="94"/>
      <c r="AF144" s="130">
        <f t="shared" si="7"/>
        <v>0</v>
      </c>
      <c r="AG144" s="3"/>
      <c r="AH144" s="277"/>
      <c r="AI144" s="94"/>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5" t="s">
        <v>2836</v>
      </c>
      <c r="H145" s="165"/>
      <c r="I145" s="177" t="s">
        <v>2454</v>
      </c>
      <c r="J145" s="164"/>
      <c r="K145" s="168"/>
      <c r="L145" s="168">
        <v>7</v>
      </c>
      <c r="M145" s="13">
        <f t="shared" si="8"/>
        <v>7</v>
      </c>
      <c r="N145" s="2"/>
      <c r="O145" s="63"/>
      <c r="P145" s="63" t="s">
        <v>2828</v>
      </c>
      <c r="Q145" s="63"/>
      <c r="R145" s="2"/>
      <c r="S145" s="259">
        <v>1992</v>
      </c>
      <c r="T145" s="259"/>
      <c r="U145" s="259"/>
      <c r="V145" s="259"/>
      <c r="W145" s="2"/>
      <c r="X145" s="63"/>
      <c r="Y145" s="63"/>
      <c r="Z145" s="63"/>
      <c r="AA145" s="130">
        <f t="shared" si="6"/>
        <v>0</v>
      </c>
      <c r="AB145" s="2"/>
      <c r="AC145" s="63"/>
      <c r="AD145" s="63">
        <v>18</v>
      </c>
      <c r="AE145" s="63"/>
      <c r="AF145" s="130">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4" t="s">
        <v>2836</v>
      </c>
      <c r="H146" s="165"/>
      <c r="I146" s="176" t="s">
        <v>2454</v>
      </c>
      <c r="J146" s="164"/>
      <c r="K146" s="167"/>
      <c r="L146" s="167"/>
      <c r="M146" s="13">
        <f t="shared" si="8"/>
        <v>0</v>
      </c>
      <c r="N146" s="2"/>
      <c r="O146" s="62"/>
      <c r="P146" s="62"/>
      <c r="Q146" s="62"/>
      <c r="R146" s="2"/>
      <c r="S146" s="62"/>
      <c r="T146" s="62"/>
      <c r="U146" s="62"/>
      <c r="V146" s="62"/>
      <c r="W146" s="2"/>
      <c r="X146" s="62"/>
      <c r="Y146" s="94"/>
      <c r="Z146" s="94"/>
      <c r="AA146" s="130">
        <f t="shared" si="6"/>
        <v>0</v>
      </c>
      <c r="AB146" s="2"/>
      <c r="AC146" s="62"/>
      <c r="AD146" s="94"/>
      <c r="AE146" s="94"/>
      <c r="AF146" s="130">
        <f t="shared" si="7"/>
        <v>0</v>
      </c>
      <c r="AG146" s="3"/>
      <c r="AH146" s="277"/>
      <c r="AI146" s="94"/>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5" t="s">
        <v>2836</v>
      </c>
      <c r="H147" s="165"/>
      <c r="I147" s="177" t="s">
        <v>2454</v>
      </c>
      <c r="J147" s="164"/>
      <c r="K147" s="168"/>
      <c r="L147" s="168">
        <v>6</v>
      </c>
      <c r="M147" s="13">
        <f t="shared" si="8"/>
        <v>6</v>
      </c>
      <c r="N147" s="2"/>
      <c r="O147" s="63"/>
      <c r="P147" s="63" t="s">
        <v>2828</v>
      </c>
      <c r="Q147" s="63"/>
      <c r="R147" s="2"/>
      <c r="S147" s="259">
        <v>1992</v>
      </c>
      <c r="T147" s="259"/>
      <c r="U147" s="259"/>
      <c r="V147" s="259"/>
      <c r="W147" s="2"/>
      <c r="X147" s="63"/>
      <c r="Y147" s="63"/>
      <c r="Z147" s="63"/>
      <c r="AA147" s="130">
        <f t="shared" si="6"/>
        <v>0</v>
      </c>
      <c r="AB147" s="2"/>
      <c r="AC147" s="63"/>
      <c r="AD147" s="63"/>
      <c r="AE147" s="63"/>
      <c r="AF147" s="130">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4" t="s">
        <v>2836</v>
      </c>
      <c r="H148" s="165"/>
      <c r="I148" s="176" t="s">
        <v>2454</v>
      </c>
      <c r="J148" s="164"/>
      <c r="K148" s="167"/>
      <c r="L148" s="167">
        <v>0</v>
      </c>
      <c r="M148" s="13">
        <f t="shared" si="8"/>
        <v>0</v>
      </c>
      <c r="N148" s="2"/>
      <c r="O148" s="62" t="s">
        <v>2828</v>
      </c>
      <c r="P148" s="62"/>
      <c r="Q148" s="62"/>
      <c r="R148" s="2"/>
      <c r="S148" s="62">
        <v>1992</v>
      </c>
      <c r="T148" s="62"/>
      <c r="U148" s="62"/>
      <c r="V148" s="62"/>
      <c r="W148" s="2"/>
      <c r="X148" s="62"/>
      <c r="Y148" s="94"/>
      <c r="Z148" s="94"/>
      <c r="AA148" s="130">
        <f t="shared" si="6"/>
        <v>0</v>
      </c>
      <c r="AB148" s="2"/>
      <c r="AC148" s="62">
        <v>7</v>
      </c>
      <c r="AD148" s="94"/>
      <c r="AE148" s="94"/>
      <c r="AF148" s="130">
        <f t="shared" si="7"/>
        <v>7</v>
      </c>
      <c r="AG148" s="3"/>
      <c r="AH148" s="277"/>
      <c r="AI148" s="94">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5" t="s">
        <v>2836</v>
      </c>
      <c r="H149" s="165"/>
      <c r="I149" s="177" t="s">
        <v>2454</v>
      </c>
      <c r="J149" s="164"/>
      <c r="K149" s="168"/>
      <c r="L149" s="168">
        <v>0</v>
      </c>
      <c r="M149" s="13">
        <f t="shared" si="8"/>
        <v>0</v>
      </c>
      <c r="N149" s="2"/>
      <c r="O149" s="63" t="s">
        <v>2828</v>
      </c>
      <c r="P149" s="63"/>
      <c r="Q149" s="63"/>
      <c r="R149" s="2"/>
      <c r="S149" s="259">
        <v>1992</v>
      </c>
      <c r="T149" s="259"/>
      <c r="U149" s="259"/>
      <c r="V149" s="259"/>
      <c r="W149" s="2"/>
      <c r="X149" s="63"/>
      <c r="Y149" s="63"/>
      <c r="Z149" s="63"/>
      <c r="AA149" s="130">
        <f t="shared" si="6"/>
        <v>0</v>
      </c>
      <c r="AB149" s="2"/>
      <c r="AC149" s="63">
        <v>12</v>
      </c>
      <c r="AD149" s="63"/>
      <c r="AE149" s="63"/>
      <c r="AF149" s="130">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4" t="s">
        <v>2836</v>
      </c>
      <c r="H150" s="165"/>
      <c r="I150" s="176" t="s">
        <v>2454</v>
      </c>
      <c r="J150" s="164"/>
      <c r="K150" s="167"/>
      <c r="L150" s="167"/>
      <c r="M150" s="13">
        <f t="shared" si="8"/>
        <v>0</v>
      </c>
      <c r="N150" s="2"/>
      <c r="O150" s="62"/>
      <c r="P150" s="62"/>
      <c r="Q150" s="62"/>
      <c r="R150" s="2"/>
      <c r="S150" s="62"/>
      <c r="T150" s="62"/>
      <c r="U150" s="62"/>
      <c r="V150" s="62"/>
      <c r="W150" s="2"/>
      <c r="X150" s="62"/>
      <c r="Y150" s="94"/>
      <c r="Z150" s="94"/>
      <c r="AA150" s="130">
        <f t="shared" si="6"/>
        <v>0</v>
      </c>
      <c r="AB150" s="2"/>
      <c r="AC150" s="62"/>
      <c r="AD150" s="94"/>
      <c r="AE150" s="94"/>
      <c r="AF150" s="130">
        <f t="shared" si="7"/>
        <v>0</v>
      </c>
      <c r="AG150" s="3"/>
      <c r="AH150" s="277"/>
      <c r="AI150" s="94"/>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5" t="s">
        <v>2836</v>
      </c>
      <c r="H151" s="165"/>
      <c r="I151" s="177" t="s">
        <v>2454</v>
      </c>
      <c r="J151" s="164"/>
      <c r="K151" s="168"/>
      <c r="L151" s="168"/>
      <c r="M151" s="13">
        <f t="shared" si="8"/>
        <v>0</v>
      </c>
      <c r="N151" s="2"/>
      <c r="O151" s="63"/>
      <c r="P151" s="63"/>
      <c r="Q151" s="63"/>
      <c r="R151" s="2"/>
      <c r="S151" s="259"/>
      <c r="T151" s="259"/>
      <c r="U151" s="259"/>
      <c r="V151" s="259"/>
      <c r="W151" s="2"/>
      <c r="X151" s="63"/>
      <c r="Y151" s="63"/>
      <c r="Z151" s="63"/>
      <c r="AA151" s="130">
        <f t="shared" si="6"/>
        <v>0</v>
      </c>
      <c r="AB151" s="2"/>
      <c r="AC151" s="63"/>
      <c r="AD151" s="63"/>
      <c r="AE151" s="63"/>
      <c r="AF151" s="130">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4" t="s">
        <v>2836</v>
      </c>
      <c r="H152" s="165"/>
      <c r="I152" s="176" t="s">
        <v>2454</v>
      </c>
      <c r="J152" s="164"/>
      <c r="K152" s="167"/>
      <c r="L152" s="167"/>
      <c r="M152" s="13">
        <f t="shared" si="8"/>
        <v>0</v>
      </c>
      <c r="N152" s="2"/>
      <c r="O152" s="62"/>
      <c r="P152" s="62"/>
      <c r="Q152" s="62"/>
      <c r="R152" s="2"/>
      <c r="S152" s="62"/>
      <c r="T152" s="62"/>
      <c r="U152" s="62"/>
      <c r="V152" s="62"/>
      <c r="W152" s="2"/>
      <c r="X152" s="62"/>
      <c r="Y152" s="94"/>
      <c r="Z152" s="94"/>
      <c r="AA152" s="130">
        <f t="shared" si="6"/>
        <v>0</v>
      </c>
      <c r="AB152" s="2"/>
      <c r="AC152" s="62"/>
      <c r="AD152" s="94"/>
      <c r="AE152" s="94"/>
      <c r="AF152" s="130">
        <f t="shared" si="7"/>
        <v>0</v>
      </c>
      <c r="AG152" s="3"/>
      <c r="AH152" s="277"/>
      <c r="AI152" s="94"/>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5" t="s">
        <v>2836</v>
      </c>
      <c r="H153" s="165"/>
      <c r="I153" s="177" t="s">
        <v>2454</v>
      </c>
      <c r="J153" s="164"/>
      <c r="K153" s="168"/>
      <c r="L153" s="168"/>
      <c r="M153" s="13">
        <f t="shared" si="8"/>
        <v>0</v>
      </c>
      <c r="N153" s="2"/>
      <c r="O153" s="63"/>
      <c r="P153" s="63"/>
      <c r="Q153" s="63"/>
      <c r="R153" s="2"/>
      <c r="S153" s="259"/>
      <c r="T153" s="259"/>
      <c r="U153" s="259"/>
      <c r="V153" s="259"/>
      <c r="W153" s="2"/>
      <c r="X153" s="63"/>
      <c r="Y153" s="63"/>
      <c r="Z153" s="63"/>
      <c r="AA153" s="130">
        <f t="shared" si="6"/>
        <v>0</v>
      </c>
      <c r="AB153" s="2"/>
      <c r="AC153" s="63"/>
      <c r="AD153" s="63"/>
      <c r="AE153" s="63"/>
      <c r="AF153" s="130">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4" t="s">
        <v>2836</v>
      </c>
      <c r="H154" s="165"/>
      <c r="I154" s="176" t="s">
        <v>2454</v>
      </c>
      <c r="J154" s="164"/>
      <c r="K154" s="167"/>
      <c r="L154" s="167">
        <v>0</v>
      </c>
      <c r="M154" s="13">
        <f t="shared" si="8"/>
        <v>0</v>
      </c>
      <c r="N154" s="2"/>
      <c r="O154" s="62" t="s">
        <v>2828</v>
      </c>
      <c r="P154" s="62"/>
      <c r="Q154" s="62"/>
      <c r="R154" s="2"/>
      <c r="S154" s="62">
        <v>1992</v>
      </c>
      <c r="T154" s="62"/>
      <c r="U154" s="62"/>
      <c r="V154" s="62"/>
      <c r="W154" s="2"/>
      <c r="X154" s="62"/>
      <c r="Y154" s="94"/>
      <c r="Z154" s="94"/>
      <c r="AA154" s="130">
        <f t="shared" si="6"/>
        <v>0</v>
      </c>
      <c r="AB154" s="2"/>
      <c r="AC154" s="62"/>
      <c r="AD154" s="94"/>
      <c r="AE154" s="94"/>
      <c r="AF154" s="130">
        <f t="shared" si="7"/>
        <v>0</v>
      </c>
      <c r="AG154" s="3"/>
      <c r="AH154" s="277"/>
      <c r="AI154" s="94"/>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5" t="s">
        <v>2836</v>
      </c>
      <c r="H155" s="165"/>
      <c r="I155" s="177" t="s">
        <v>2454</v>
      </c>
      <c r="J155" s="164"/>
      <c r="K155" s="168"/>
      <c r="L155" s="168">
        <v>0</v>
      </c>
      <c r="M155" s="13">
        <f t="shared" si="8"/>
        <v>0</v>
      </c>
      <c r="N155" s="2"/>
      <c r="O155" s="63"/>
      <c r="P155" s="63"/>
      <c r="Q155" s="63" t="s">
        <v>2828</v>
      </c>
      <c r="R155" s="2"/>
      <c r="S155" s="259">
        <v>1992</v>
      </c>
      <c r="T155" s="259"/>
      <c r="U155" s="259"/>
      <c r="V155" s="259"/>
      <c r="W155" s="2"/>
      <c r="X155" s="63"/>
      <c r="Y155" s="63"/>
      <c r="Z155" s="63"/>
      <c r="AA155" s="130">
        <f t="shared" si="6"/>
        <v>0</v>
      </c>
      <c r="AB155" s="2"/>
      <c r="AC155" s="63"/>
      <c r="AD155" s="63"/>
      <c r="AE155" s="63">
        <v>14</v>
      </c>
      <c r="AF155" s="130">
        <f t="shared" si="7"/>
        <v>14</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4" t="s">
        <v>2836</v>
      </c>
      <c r="H156" s="165"/>
      <c r="I156" s="176" t="s">
        <v>2454</v>
      </c>
      <c r="J156" s="164"/>
      <c r="K156" s="167"/>
      <c r="L156" s="167"/>
      <c r="M156" s="13">
        <f t="shared" si="8"/>
        <v>0</v>
      </c>
      <c r="N156" s="2"/>
      <c r="O156" s="62"/>
      <c r="P156" s="62"/>
      <c r="Q156" s="62"/>
      <c r="R156" s="2"/>
      <c r="S156" s="62"/>
      <c r="T156" s="62"/>
      <c r="U156" s="62"/>
      <c r="V156" s="62"/>
      <c r="W156" s="2"/>
      <c r="X156" s="62"/>
      <c r="Y156" s="94"/>
      <c r="Z156" s="94"/>
      <c r="AA156" s="130">
        <f t="shared" si="6"/>
        <v>0</v>
      </c>
      <c r="AB156" s="2"/>
      <c r="AC156" s="62"/>
      <c r="AD156" s="94"/>
      <c r="AE156" s="94"/>
      <c r="AF156" s="130">
        <f t="shared" si="7"/>
        <v>0</v>
      </c>
      <c r="AG156" s="3"/>
      <c r="AH156" s="277"/>
      <c r="AI156" s="94"/>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5" t="s">
        <v>2836</v>
      </c>
      <c r="H157" s="165"/>
      <c r="I157" s="177" t="s">
        <v>2454</v>
      </c>
      <c r="J157" s="164"/>
      <c r="K157" s="168"/>
      <c r="L157" s="168"/>
      <c r="M157" s="13">
        <f t="shared" si="8"/>
        <v>0</v>
      </c>
      <c r="N157" s="2"/>
      <c r="O157" s="63"/>
      <c r="P157" s="63"/>
      <c r="Q157" s="63"/>
      <c r="R157" s="2"/>
      <c r="S157" s="259"/>
      <c r="T157" s="259"/>
      <c r="U157" s="259"/>
      <c r="V157" s="259"/>
      <c r="W157" s="2"/>
      <c r="X157" s="63"/>
      <c r="Y157" s="63"/>
      <c r="Z157" s="63"/>
      <c r="AA157" s="130">
        <f t="shared" si="6"/>
        <v>0</v>
      </c>
      <c r="AB157" s="2"/>
      <c r="AC157" s="63"/>
      <c r="AD157" s="63"/>
      <c r="AE157" s="63"/>
      <c r="AF157" s="130">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4" t="s">
        <v>2836</v>
      </c>
      <c r="H158" s="165"/>
      <c r="I158" s="176" t="s">
        <v>2454</v>
      </c>
      <c r="J158" s="164"/>
      <c r="K158" s="167"/>
      <c r="L158" s="167"/>
      <c r="M158" s="13">
        <f t="shared" si="8"/>
        <v>0</v>
      </c>
      <c r="N158" s="2"/>
      <c r="O158" s="62"/>
      <c r="P158" s="62"/>
      <c r="Q158" s="62"/>
      <c r="R158" s="2"/>
      <c r="S158" s="62"/>
      <c r="T158" s="62"/>
      <c r="U158" s="62"/>
      <c r="V158" s="62"/>
      <c r="W158" s="2"/>
      <c r="X158" s="62"/>
      <c r="Y158" s="94"/>
      <c r="Z158" s="94"/>
      <c r="AA158" s="130">
        <f t="shared" si="6"/>
        <v>0</v>
      </c>
      <c r="AB158" s="2"/>
      <c r="AC158" s="62"/>
      <c r="AD158" s="94"/>
      <c r="AE158" s="94"/>
      <c r="AF158" s="130">
        <f t="shared" si="7"/>
        <v>0</v>
      </c>
      <c r="AG158" s="3"/>
      <c r="AH158" s="277"/>
      <c r="AI158" s="94"/>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5" t="s">
        <v>2836</v>
      </c>
      <c r="H159" s="165"/>
      <c r="I159" s="177" t="s">
        <v>2454</v>
      </c>
      <c r="J159" s="164"/>
      <c r="K159" s="168"/>
      <c r="L159" s="168">
        <v>1</v>
      </c>
      <c r="M159" s="13">
        <f t="shared" si="8"/>
        <v>1</v>
      </c>
      <c r="N159" s="2"/>
      <c r="O159" s="63"/>
      <c r="P159" s="63"/>
      <c r="Q159" s="63" t="s">
        <v>2828</v>
      </c>
      <c r="R159" s="2"/>
      <c r="S159" s="259">
        <v>1992</v>
      </c>
      <c r="T159" s="259"/>
      <c r="U159" s="259"/>
      <c r="V159" s="259"/>
      <c r="W159" s="2"/>
      <c r="X159" s="63"/>
      <c r="Y159" s="63"/>
      <c r="Z159" s="63"/>
      <c r="AA159" s="130">
        <f t="shared" si="6"/>
        <v>0</v>
      </c>
      <c r="AB159" s="2"/>
      <c r="AC159" s="63"/>
      <c r="AD159" s="63"/>
      <c r="AE159" s="63">
        <v>10</v>
      </c>
      <c r="AF159" s="130">
        <f t="shared" si="7"/>
        <v>10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4" t="s">
        <v>2836</v>
      </c>
      <c r="H160" s="165"/>
      <c r="I160" s="176" t="s">
        <v>2454</v>
      </c>
      <c r="J160" s="164"/>
      <c r="K160" s="167"/>
      <c r="L160" s="167"/>
      <c r="M160" s="13">
        <f t="shared" si="8"/>
        <v>0</v>
      </c>
      <c r="N160" s="2"/>
      <c r="O160" s="62"/>
      <c r="P160" s="62"/>
      <c r="Q160" s="62"/>
      <c r="R160" s="2"/>
      <c r="S160" s="62"/>
      <c r="T160" s="62"/>
      <c r="U160" s="62"/>
      <c r="V160" s="62"/>
      <c r="W160" s="2"/>
      <c r="X160" s="62"/>
      <c r="Y160" s="94"/>
      <c r="Z160" s="94"/>
      <c r="AA160" s="130">
        <f t="shared" si="6"/>
        <v>0</v>
      </c>
      <c r="AB160" s="2"/>
      <c r="AC160" s="62"/>
      <c r="AD160" s="94"/>
      <c r="AE160" s="94"/>
      <c r="AF160" s="130">
        <f t="shared" si="7"/>
        <v>0</v>
      </c>
      <c r="AG160" s="3"/>
      <c r="AH160" s="277"/>
      <c r="AI160" s="94"/>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5" t="s">
        <v>2836</v>
      </c>
      <c r="H161" s="165"/>
      <c r="I161" s="177" t="s">
        <v>2454</v>
      </c>
      <c r="J161" s="164"/>
      <c r="K161" s="168"/>
      <c r="L161" s="168"/>
      <c r="M161" s="13">
        <f t="shared" si="8"/>
        <v>0</v>
      </c>
      <c r="N161" s="2"/>
      <c r="O161" s="63"/>
      <c r="P161" s="63"/>
      <c r="Q161" s="63"/>
      <c r="R161" s="2"/>
      <c r="S161" s="259"/>
      <c r="T161" s="259"/>
      <c r="U161" s="259"/>
      <c r="V161" s="259"/>
      <c r="W161" s="2"/>
      <c r="X161" s="63"/>
      <c r="Y161" s="63"/>
      <c r="Z161" s="63"/>
      <c r="AA161" s="130">
        <f t="shared" si="6"/>
        <v>0</v>
      </c>
      <c r="AB161" s="2"/>
      <c r="AC161" s="63"/>
      <c r="AD161" s="63"/>
      <c r="AE161" s="63"/>
      <c r="AF161" s="130">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4" t="s">
        <v>2836</v>
      </c>
      <c r="H162" s="165"/>
      <c r="I162" s="176" t="s">
        <v>2453</v>
      </c>
      <c r="J162" s="164"/>
      <c r="K162" s="167"/>
      <c r="L162" s="167">
        <v>5</v>
      </c>
      <c r="M162" s="13">
        <f t="shared" si="8"/>
        <v>5</v>
      </c>
      <c r="N162" s="2"/>
      <c r="O162" s="62"/>
      <c r="P162" s="62" t="s">
        <v>2828</v>
      </c>
      <c r="Q162" s="62"/>
      <c r="R162" s="2"/>
      <c r="S162" s="62">
        <v>1992</v>
      </c>
      <c r="T162" s="62"/>
      <c r="U162" s="62"/>
      <c r="V162" s="62"/>
      <c r="W162" s="2"/>
      <c r="X162" s="62"/>
      <c r="Y162" s="94"/>
      <c r="Z162" s="94"/>
      <c r="AA162" s="130">
        <f t="shared" si="6"/>
        <v>0</v>
      </c>
      <c r="AB162" s="2"/>
      <c r="AC162" s="62"/>
      <c r="AD162" s="94">
        <v>18</v>
      </c>
      <c r="AE162" s="94"/>
      <c r="AF162" s="130">
        <f t="shared" si="7"/>
        <v>18</v>
      </c>
      <c r="AG162" s="3"/>
      <c r="AH162" s="277"/>
      <c r="AI162" s="94"/>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5" t="s">
        <v>2836</v>
      </c>
      <c r="H163" s="165"/>
      <c r="I163" s="177" t="s">
        <v>2453</v>
      </c>
      <c r="J163" s="164"/>
      <c r="K163" s="168"/>
      <c r="L163" s="168"/>
      <c r="M163" s="13">
        <f t="shared" si="8"/>
        <v>0</v>
      </c>
      <c r="N163" s="2"/>
      <c r="O163" s="63"/>
      <c r="P163" s="63"/>
      <c r="Q163" s="63"/>
      <c r="R163" s="2"/>
      <c r="S163" s="259"/>
      <c r="T163" s="259"/>
      <c r="U163" s="259"/>
      <c r="V163" s="259"/>
      <c r="W163" s="2"/>
      <c r="X163" s="63"/>
      <c r="Y163" s="63"/>
      <c r="Z163" s="63"/>
      <c r="AA163" s="130">
        <f t="shared" ref="AA163:AA178" si="9">SUM(X163:Z163)</f>
        <v>0</v>
      </c>
      <c r="AB163" s="2"/>
      <c r="AC163" s="63"/>
      <c r="AD163" s="63"/>
      <c r="AE163" s="63"/>
      <c r="AF163" s="130">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4" t="s">
        <v>2836</v>
      </c>
      <c r="H164" s="165"/>
      <c r="I164" s="176" t="s">
        <v>2453</v>
      </c>
      <c r="J164" s="164"/>
      <c r="K164" s="167"/>
      <c r="L164" s="167">
        <v>3</v>
      </c>
      <c r="M164" s="13">
        <f t="shared" si="8"/>
        <v>3</v>
      </c>
      <c r="N164" s="2"/>
      <c r="O164" s="62" t="s">
        <v>2828</v>
      </c>
      <c r="P164" s="62"/>
      <c r="Q164" s="62"/>
      <c r="R164" s="2"/>
      <c r="S164" s="62">
        <v>1992</v>
      </c>
      <c r="T164" s="62"/>
      <c r="U164" s="62"/>
      <c r="V164" s="62"/>
      <c r="W164" s="2"/>
      <c r="X164" s="62"/>
      <c r="Y164" s="94"/>
      <c r="Z164" s="94"/>
      <c r="AA164" s="130">
        <f t="shared" si="9"/>
        <v>0</v>
      </c>
      <c r="AB164" s="2"/>
      <c r="AC164" s="62"/>
      <c r="AD164" s="94"/>
      <c r="AE164" s="94"/>
      <c r="AF164" s="130">
        <f t="shared" si="10"/>
        <v>0</v>
      </c>
      <c r="AG164" s="3"/>
      <c r="AH164" s="277"/>
      <c r="AI164" s="94"/>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5" t="s">
        <v>2836</v>
      </c>
      <c r="H165" s="165"/>
      <c r="I165" s="177" t="s">
        <v>2453</v>
      </c>
      <c r="J165" s="164"/>
      <c r="K165" s="168"/>
      <c r="L165" s="168">
        <v>0</v>
      </c>
      <c r="M165" s="13">
        <f t="shared" si="8"/>
        <v>0</v>
      </c>
      <c r="N165" s="2"/>
      <c r="O165" s="63" t="s">
        <v>2828</v>
      </c>
      <c r="P165" s="63"/>
      <c r="Q165" s="63"/>
      <c r="R165" s="2"/>
      <c r="S165" s="259">
        <v>1992</v>
      </c>
      <c r="T165" s="259"/>
      <c r="U165" s="259"/>
      <c r="V165" s="259"/>
      <c r="W165" s="2"/>
      <c r="X165" s="63"/>
      <c r="Y165" s="63"/>
      <c r="Z165" s="63"/>
      <c r="AA165" s="130">
        <f t="shared" si="9"/>
        <v>0</v>
      </c>
      <c r="AB165" s="2"/>
      <c r="AC165" s="63">
        <v>7</v>
      </c>
      <c r="AD165" s="63"/>
      <c r="AE165" s="63"/>
      <c r="AF165" s="130">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4" t="s">
        <v>2836</v>
      </c>
      <c r="H166" s="165"/>
      <c r="I166" s="176" t="s">
        <v>2453</v>
      </c>
      <c r="J166" s="164"/>
      <c r="K166" s="167"/>
      <c r="L166" s="167">
        <v>0</v>
      </c>
      <c r="M166" s="13">
        <f t="shared" si="8"/>
        <v>0</v>
      </c>
      <c r="N166" s="2"/>
      <c r="O166" s="62" t="s">
        <v>2828</v>
      </c>
      <c r="P166" s="62"/>
      <c r="Q166" s="62"/>
      <c r="R166" s="2"/>
      <c r="S166" s="62">
        <v>1992</v>
      </c>
      <c r="T166" s="62"/>
      <c r="U166" s="62"/>
      <c r="V166" s="62"/>
      <c r="W166" s="2"/>
      <c r="X166" s="62"/>
      <c r="Y166" s="94"/>
      <c r="Z166" s="94"/>
      <c r="AA166" s="130">
        <f t="shared" si="9"/>
        <v>0</v>
      </c>
      <c r="AB166" s="2"/>
      <c r="AC166" s="62">
        <v>12</v>
      </c>
      <c r="AD166" s="94"/>
      <c r="AE166" s="94"/>
      <c r="AF166" s="130">
        <f t="shared" si="10"/>
        <v>12</v>
      </c>
      <c r="AG166" s="3"/>
      <c r="AH166" s="277"/>
      <c r="AI166" s="94"/>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5" t="s">
        <v>2836</v>
      </c>
      <c r="H167" s="165"/>
      <c r="I167" s="177" t="s">
        <v>2453</v>
      </c>
      <c r="J167" s="164"/>
      <c r="K167" s="168"/>
      <c r="L167" s="168"/>
      <c r="M167" s="13">
        <f t="shared" si="8"/>
        <v>0</v>
      </c>
      <c r="N167" s="2"/>
      <c r="O167" s="63"/>
      <c r="P167" s="63"/>
      <c r="Q167" s="63"/>
      <c r="R167" s="2"/>
      <c r="S167" s="259"/>
      <c r="T167" s="259"/>
      <c r="U167" s="259"/>
      <c r="V167" s="259"/>
      <c r="W167" s="2"/>
      <c r="X167" s="63"/>
      <c r="Y167" s="63"/>
      <c r="Z167" s="63"/>
      <c r="AA167" s="130">
        <f t="shared" si="9"/>
        <v>0</v>
      </c>
      <c r="AB167" s="2"/>
      <c r="AC167" s="63"/>
      <c r="AD167" s="63"/>
      <c r="AE167" s="63"/>
      <c r="AF167" s="130">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4" t="s">
        <v>2836</v>
      </c>
      <c r="H168" s="165"/>
      <c r="I168" s="176" t="s">
        <v>2453</v>
      </c>
      <c r="J168" s="164"/>
      <c r="K168" s="167"/>
      <c r="L168" s="167"/>
      <c r="M168" s="13">
        <f t="shared" si="8"/>
        <v>0</v>
      </c>
      <c r="N168" s="2"/>
      <c r="O168" s="62"/>
      <c r="P168" s="62"/>
      <c r="Q168" s="62"/>
      <c r="R168" s="2"/>
      <c r="S168" s="62"/>
      <c r="T168" s="62"/>
      <c r="U168" s="62"/>
      <c r="V168" s="62"/>
      <c r="W168" s="2"/>
      <c r="X168" s="62"/>
      <c r="Y168" s="94"/>
      <c r="Z168" s="94"/>
      <c r="AA168" s="130">
        <f t="shared" si="9"/>
        <v>0</v>
      </c>
      <c r="AB168" s="2"/>
      <c r="AC168" s="62"/>
      <c r="AD168" s="94"/>
      <c r="AE168" s="94"/>
      <c r="AF168" s="130">
        <f t="shared" si="10"/>
        <v>0</v>
      </c>
      <c r="AG168" s="3"/>
      <c r="AH168" s="277"/>
      <c r="AI168" s="94"/>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5" t="s">
        <v>2836</v>
      </c>
      <c r="H169" s="165"/>
      <c r="I169" s="177" t="s">
        <v>2453</v>
      </c>
      <c r="J169" s="164"/>
      <c r="K169" s="168"/>
      <c r="L169" s="168"/>
      <c r="M169" s="13">
        <f t="shared" si="8"/>
        <v>0</v>
      </c>
      <c r="N169" s="2"/>
      <c r="O169" s="63"/>
      <c r="P169" s="63"/>
      <c r="Q169" s="63"/>
      <c r="R169" s="2"/>
      <c r="S169" s="259"/>
      <c r="T169" s="259"/>
      <c r="U169" s="259"/>
      <c r="V169" s="259"/>
      <c r="W169" s="2"/>
      <c r="X169" s="63"/>
      <c r="Y169" s="63"/>
      <c r="Z169" s="63"/>
      <c r="AA169" s="130">
        <f t="shared" si="9"/>
        <v>0</v>
      </c>
      <c r="AB169" s="2"/>
      <c r="AC169" s="63"/>
      <c r="AD169" s="63"/>
      <c r="AE169" s="63"/>
      <c r="AF169" s="130">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4" t="s">
        <v>2836</v>
      </c>
      <c r="H170" s="165"/>
      <c r="I170" s="176" t="s">
        <v>2453</v>
      </c>
      <c r="J170" s="164"/>
      <c r="K170" s="167"/>
      <c r="L170" s="167"/>
      <c r="M170" s="13">
        <f t="shared" si="8"/>
        <v>0</v>
      </c>
      <c r="N170" s="2"/>
      <c r="O170" s="62"/>
      <c r="P170" s="62"/>
      <c r="Q170" s="62"/>
      <c r="R170" s="2"/>
      <c r="S170" s="62"/>
      <c r="T170" s="62"/>
      <c r="U170" s="62"/>
      <c r="V170" s="62"/>
      <c r="W170" s="2"/>
      <c r="X170" s="62"/>
      <c r="Y170" s="94"/>
      <c r="Z170" s="94"/>
      <c r="AA170" s="130">
        <f t="shared" si="9"/>
        <v>0</v>
      </c>
      <c r="AB170" s="2"/>
      <c r="AC170" s="62"/>
      <c r="AD170" s="94"/>
      <c r="AE170" s="94"/>
      <c r="AF170" s="130">
        <f t="shared" si="10"/>
        <v>0</v>
      </c>
      <c r="AG170" s="3"/>
      <c r="AH170" s="277"/>
      <c r="AI170" s="94"/>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5" t="s">
        <v>2836</v>
      </c>
      <c r="H171" s="165"/>
      <c r="I171" s="177" t="s">
        <v>2453</v>
      </c>
      <c r="J171" s="164"/>
      <c r="K171" s="168"/>
      <c r="L171" s="168">
        <v>0</v>
      </c>
      <c r="M171" s="13">
        <f t="shared" si="8"/>
        <v>0</v>
      </c>
      <c r="N171" s="2"/>
      <c r="O171" s="63" t="s">
        <v>2828</v>
      </c>
      <c r="P171" s="63"/>
      <c r="Q171" s="63"/>
      <c r="R171" s="2"/>
      <c r="S171" s="259">
        <v>1992</v>
      </c>
      <c r="T171" s="259"/>
      <c r="U171" s="259"/>
      <c r="V171" s="259"/>
      <c r="W171" s="2"/>
      <c r="X171" s="63"/>
      <c r="Y171" s="63"/>
      <c r="Z171" s="63"/>
      <c r="AA171" s="130">
        <f t="shared" si="9"/>
        <v>0</v>
      </c>
      <c r="AB171" s="2"/>
      <c r="AC171" s="63"/>
      <c r="AD171" s="63"/>
      <c r="AE171" s="63"/>
      <c r="AF171" s="130">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4" t="s">
        <v>2836</v>
      </c>
      <c r="H172" s="165"/>
      <c r="I172" s="176" t="s">
        <v>2453</v>
      </c>
      <c r="J172" s="164"/>
      <c r="K172" s="167"/>
      <c r="L172" s="167">
        <v>0</v>
      </c>
      <c r="M172" s="13">
        <f t="shared" si="8"/>
        <v>0</v>
      </c>
      <c r="N172" s="2"/>
      <c r="O172" s="62"/>
      <c r="P172" s="62"/>
      <c r="Q172" s="62" t="s">
        <v>2828</v>
      </c>
      <c r="R172" s="2"/>
      <c r="S172" s="62">
        <v>1992</v>
      </c>
      <c r="T172" s="62"/>
      <c r="U172" s="62"/>
      <c r="V172" s="62"/>
      <c r="W172" s="2"/>
      <c r="X172" s="62"/>
      <c r="Y172" s="94"/>
      <c r="Z172" s="94"/>
      <c r="AA172" s="130">
        <f t="shared" si="9"/>
        <v>0</v>
      </c>
      <c r="AB172" s="2"/>
      <c r="AC172" s="62"/>
      <c r="AD172" s="94"/>
      <c r="AE172" s="94">
        <v>14</v>
      </c>
      <c r="AF172" s="130">
        <f t="shared" si="10"/>
        <v>14</v>
      </c>
      <c r="AG172" s="3"/>
      <c r="AH172" s="277"/>
      <c r="AI172" s="94"/>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5" t="s">
        <v>2836</v>
      </c>
      <c r="H173" s="165"/>
      <c r="I173" s="177" t="s">
        <v>2453</v>
      </c>
      <c r="J173" s="164"/>
      <c r="K173" s="168"/>
      <c r="L173" s="168"/>
      <c r="M173" s="13">
        <f t="shared" si="8"/>
        <v>0</v>
      </c>
      <c r="N173" s="2"/>
      <c r="O173" s="63"/>
      <c r="P173" s="63"/>
      <c r="Q173" s="63"/>
      <c r="R173" s="2"/>
      <c r="S173" s="259"/>
      <c r="T173" s="259"/>
      <c r="U173" s="259"/>
      <c r="V173" s="259"/>
      <c r="W173" s="2"/>
      <c r="X173" s="63"/>
      <c r="Y173" s="63"/>
      <c r="Z173" s="63"/>
      <c r="AA173" s="130">
        <f t="shared" si="9"/>
        <v>0</v>
      </c>
      <c r="AB173" s="2"/>
      <c r="AC173" s="63"/>
      <c r="AD173" s="63"/>
      <c r="AE173" s="63"/>
      <c r="AF173" s="130">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4" t="s">
        <v>2836</v>
      </c>
      <c r="H174" s="165"/>
      <c r="I174" s="176" t="s">
        <v>2453</v>
      </c>
      <c r="J174" s="164"/>
      <c r="K174" s="167"/>
      <c r="L174" s="167"/>
      <c r="M174" s="13">
        <f t="shared" si="8"/>
        <v>0</v>
      </c>
      <c r="N174" s="2"/>
      <c r="O174" s="62"/>
      <c r="P174" s="62"/>
      <c r="Q174" s="62"/>
      <c r="R174" s="2"/>
      <c r="S174" s="62"/>
      <c r="T174" s="62"/>
      <c r="U174" s="62"/>
      <c r="V174" s="62"/>
      <c r="W174" s="2"/>
      <c r="X174" s="62"/>
      <c r="Y174" s="94"/>
      <c r="Z174" s="94"/>
      <c r="AA174" s="130">
        <f t="shared" si="9"/>
        <v>0</v>
      </c>
      <c r="AB174" s="2"/>
      <c r="AC174" s="62"/>
      <c r="AD174" s="94"/>
      <c r="AE174" s="94"/>
      <c r="AF174" s="130">
        <f t="shared" si="10"/>
        <v>0</v>
      </c>
      <c r="AG174" s="3"/>
      <c r="AH174" s="277"/>
      <c r="AI174" s="94"/>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5" t="s">
        <v>2836</v>
      </c>
      <c r="H175" s="165"/>
      <c r="I175" s="177" t="s">
        <v>2453</v>
      </c>
      <c r="J175" s="164"/>
      <c r="K175" s="168"/>
      <c r="L175" s="168"/>
      <c r="M175" s="13">
        <f t="shared" si="8"/>
        <v>0</v>
      </c>
      <c r="N175" s="2"/>
      <c r="O175" s="63"/>
      <c r="P175" s="63"/>
      <c r="Q175" s="63"/>
      <c r="R175" s="2"/>
      <c r="S175" s="259"/>
      <c r="T175" s="259"/>
      <c r="U175" s="259"/>
      <c r="V175" s="259"/>
      <c r="W175" s="2"/>
      <c r="X175" s="63"/>
      <c r="Y175" s="63"/>
      <c r="Z175" s="63"/>
      <c r="AA175" s="130">
        <f t="shared" si="9"/>
        <v>0</v>
      </c>
      <c r="AB175" s="2"/>
      <c r="AC175" s="63"/>
      <c r="AD175" s="63"/>
      <c r="AE175" s="63"/>
      <c r="AF175" s="130">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4" t="s">
        <v>2836</v>
      </c>
      <c r="H176" s="165"/>
      <c r="I176" s="176" t="s">
        <v>2453</v>
      </c>
      <c r="J176" s="164"/>
      <c r="K176" s="167"/>
      <c r="L176" s="167">
        <v>1</v>
      </c>
      <c r="M176" s="13">
        <f t="shared" si="8"/>
        <v>1</v>
      </c>
      <c r="N176" s="2"/>
      <c r="O176" s="62"/>
      <c r="P176" s="62"/>
      <c r="Q176" s="62" t="s">
        <v>2828</v>
      </c>
      <c r="R176" s="2"/>
      <c r="S176" s="62">
        <v>1992</v>
      </c>
      <c r="T176" s="62"/>
      <c r="U176" s="62"/>
      <c r="V176" s="62"/>
      <c r="W176" s="2"/>
      <c r="X176" s="62"/>
      <c r="Y176" s="94"/>
      <c r="Z176" s="94"/>
      <c r="AA176" s="130">
        <f t="shared" si="9"/>
        <v>0</v>
      </c>
      <c r="AB176" s="2"/>
      <c r="AC176" s="62"/>
      <c r="AD176" s="94"/>
      <c r="AE176" s="94">
        <v>10</v>
      </c>
      <c r="AF176" s="130">
        <f t="shared" si="10"/>
        <v>10</v>
      </c>
      <c r="AG176" s="3"/>
      <c r="AH176" s="277"/>
      <c r="AI176" s="94"/>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5" t="s">
        <v>2836</v>
      </c>
      <c r="H177" s="165"/>
      <c r="I177" s="177" t="s">
        <v>2453</v>
      </c>
      <c r="J177" s="164"/>
      <c r="K177" s="168"/>
      <c r="L177" s="168"/>
      <c r="M177" s="13">
        <f t="shared" si="8"/>
        <v>0</v>
      </c>
      <c r="N177" s="2"/>
      <c r="O177" s="63"/>
      <c r="P177" s="63"/>
      <c r="Q177" s="63"/>
      <c r="R177" s="2"/>
      <c r="S177" s="259"/>
      <c r="T177" s="259"/>
      <c r="U177" s="259"/>
      <c r="V177" s="259"/>
      <c r="W177" s="2"/>
      <c r="X177" s="63"/>
      <c r="Y177" s="63"/>
      <c r="Z177" s="63"/>
      <c r="AA177" s="130">
        <f t="shared" si="9"/>
        <v>0</v>
      </c>
      <c r="AB177" s="2"/>
      <c r="AC177" s="63"/>
      <c r="AD177" s="63"/>
      <c r="AE177" s="63"/>
      <c r="AF177" s="130">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4" t="s">
        <v>2836</v>
      </c>
      <c r="H178" s="179"/>
      <c r="I178" s="176" t="s">
        <v>2453</v>
      </c>
      <c r="J178" s="163"/>
      <c r="K178" s="167"/>
      <c r="L178" s="167"/>
      <c r="M178" s="13">
        <f t="shared" si="8"/>
        <v>0</v>
      </c>
      <c r="N178" s="96"/>
      <c r="O178" s="62"/>
      <c r="P178" s="62"/>
      <c r="Q178" s="62"/>
      <c r="R178" s="313"/>
      <c r="S178" s="62"/>
      <c r="T178" s="62"/>
      <c r="U178" s="62"/>
      <c r="V178" s="62"/>
      <c r="W178" s="313"/>
      <c r="X178" s="62"/>
      <c r="Y178" s="94"/>
      <c r="Z178" s="94"/>
      <c r="AA178" s="130">
        <f t="shared" si="9"/>
        <v>0</v>
      </c>
      <c r="AB178" s="96"/>
      <c r="AC178" s="62"/>
      <c r="AD178" s="94"/>
      <c r="AE178" s="94"/>
      <c r="AF178" s="130">
        <f t="shared" si="10"/>
        <v>0</v>
      </c>
      <c r="AG178" s="97"/>
      <c r="AH178" s="277"/>
      <c r="AI178" s="94"/>
      <c r="AJ178" s="278"/>
      <c r="AK178" s="62"/>
      <c r="AL178" s="97"/>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4"/>
      <c r="G179" s="301"/>
      <c r="H179" s="165"/>
      <c r="I179" s="302"/>
      <c r="J179" s="165"/>
      <c r="K179" s="303"/>
      <c r="L179" s="303"/>
      <c r="M179" s="304"/>
      <c r="N179" s="145"/>
      <c r="O179" s="305"/>
      <c r="P179" s="305"/>
      <c r="Q179" s="305"/>
      <c r="R179" s="146"/>
      <c r="S179" s="305"/>
      <c r="T179" s="305"/>
      <c r="U179" s="305"/>
      <c r="V179" s="305"/>
      <c r="W179" s="146"/>
      <c r="X179" s="305"/>
      <c r="Y179" s="306"/>
      <c r="Z179" s="306"/>
      <c r="AA179" s="306"/>
      <c r="AB179" s="146"/>
      <c r="AC179" s="306"/>
      <c r="AD179" s="306"/>
      <c r="AE179" s="306"/>
      <c r="AF179" s="306"/>
      <c r="AG179" s="116"/>
      <c r="AH179" s="307"/>
      <c r="AI179" s="308"/>
      <c r="AJ179" s="309"/>
      <c r="AK179" s="310"/>
      <c r="AL179" s="116"/>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6"/>
      <c r="H180" s="165"/>
      <c r="I180" s="173"/>
      <c r="J180" s="164"/>
      <c r="K180" s="169"/>
      <c r="L180" s="169"/>
      <c r="M180" s="13">
        <f>SUM(K180:L180)</f>
        <v>0</v>
      </c>
      <c r="N180" s="2"/>
      <c r="O180" s="62"/>
      <c r="P180" s="62"/>
      <c r="Q180" s="62"/>
      <c r="R180" s="2"/>
      <c r="S180" s="62"/>
      <c r="T180" s="62"/>
      <c r="U180" s="62"/>
      <c r="V180" s="62"/>
      <c r="W180" s="2"/>
      <c r="X180" s="62"/>
      <c r="Y180" s="94"/>
      <c r="Z180" s="94"/>
      <c r="AA180" s="130">
        <f>SUM(X180:Z180)</f>
        <v>0</v>
      </c>
      <c r="AB180" s="2"/>
      <c r="AC180" s="94"/>
      <c r="AD180" s="94"/>
      <c r="AE180" s="94"/>
      <c r="AF180" s="130">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8"/>
      <c r="H181" s="165"/>
      <c r="I181" s="172"/>
      <c r="J181" s="164"/>
      <c r="K181" s="168"/>
      <c r="L181" s="168"/>
      <c r="M181" s="13">
        <f>SUM(K181:L181)</f>
        <v>0</v>
      </c>
      <c r="N181" s="2"/>
      <c r="O181" s="63"/>
      <c r="P181" s="63"/>
      <c r="Q181" s="63"/>
      <c r="R181" s="2"/>
      <c r="S181" s="259"/>
      <c r="T181" s="259"/>
      <c r="U181" s="259"/>
      <c r="V181" s="259"/>
      <c r="W181" s="2"/>
      <c r="X181" s="63"/>
      <c r="Y181" s="128"/>
      <c r="Z181" s="128"/>
      <c r="AA181" s="130">
        <f>SUM(X181:Z181)</f>
        <v>0</v>
      </c>
      <c r="AB181" s="2"/>
      <c r="AC181" s="128"/>
      <c r="AD181" s="128"/>
      <c r="AE181" s="128"/>
      <c r="AF181" s="130">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4"/>
      <c r="H182" s="165"/>
      <c r="I182" s="171"/>
      <c r="J182" s="164"/>
      <c r="K182" s="167"/>
      <c r="L182" s="167"/>
      <c r="M182" s="13">
        <f>SUM(K182:L182)</f>
        <v>0</v>
      </c>
      <c r="N182" s="2"/>
      <c r="O182" s="62"/>
      <c r="P182" s="62"/>
      <c r="Q182" s="62"/>
      <c r="R182" s="2"/>
      <c r="S182" s="62"/>
      <c r="T182" s="62"/>
      <c r="U182" s="62"/>
      <c r="V182" s="62"/>
      <c r="W182" s="2"/>
      <c r="X182" s="62"/>
      <c r="Y182" s="94"/>
      <c r="Z182" s="94"/>
      <c r="AA182" s="130">
        <f>SUM(X182:Z182)</f>
        <v>0</v>
      </c>
      <c r="AB182" s="2"/>
      <c r="AC182" s="94"/>
      <c r="AD182" s="94"/>
      <c r="AE182" s="94"/>
      <c r="AF182" s="130">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8"/>
      <c r="H183" s="179"/>
      <c r="I183" s="172"/>
      <c r="J183" s="164"/>
      <c r="K183" s="168"/>
      <c r="L183" s="168"/>
      <c r="M183" s="13">
        <f>SUM(K183:L183)</f>
        <v>0</v>
      </c>
      <c r="N183" s="2"/>
      <c r="O183" s="63"/>
      <c r="P183" s="63"/>
      <c r="Q183" s="63"/>
      <c r="R183" s="2"/>
      <c r="S183" s="259"/>
      <c r="T183" s="259"/>
      <c r="U183" s="259"/>
      <c r="V183" s="259"/>
      <c r="W183" s="2"/>
      <c r="X183" s="63"/>
      <c r="Y183" s="128"/>
      <c r="Z183" s="128"/>
      <c r="AA183" s="130">
        <f>SUM(X183:Z183)</f>
        <v>0</v>
      </c>
      <c r="AB183" s="2"/>
      <c r="AC183" s="128"/>
      <c r="AD183" s="128"/>
      <c r="AE183" s="128"/>
      <c r="AF183" s="130">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4"/>
      <c r="H184" s="180"/>
      <c r="I184" s="171"/>
      <c r="J184" s="163"/>
      <c r="K184" s="167"/>
      <c r="L184" s="167"/>
      <c r="M184" s="13">
        <f>SUM(K184:L184)</f>
        <v>0</v>
      </c>
      <c r="N184" s="96"/>
      <c r="O184" s="62"/>
      <c r="P184" s="62"/>
      <c r="Q184" s="62"/>
      <c r="R184" s="96"/>
      <c r="S184" s="62"/>
      <c r="T184" s="62"/>
      <c r="U184" s="62"/>
      <c r="V184" s="62"/>
      <c r="W184" s="96"/>
      <c r="X184" s="62"/>
      <c r="Y184" s="94"/>
      <c r="Z184" s="94"/>
      <c r="AA184" s="130">
        <f>SUM(X184:Z184)</f>
        <v>0</v>
      </c>
      <c r="AB184" s="96"/>
      <c r="AC184" s="94"/>
      <c r="AD184" s="94"/>
      <c r="AE184" s="94"/>
      <c r="AF184" s="130">
        <f>SUM(AC184:AE184)</f>
        <v>0</v>
      </c>
      <c r="AG184" s="97"/>
      <c r="AH184" s="281"/>
      <c r="AI184" s="294"/>
      <c r="AJ184" s="281"/>
      <c r="AK184" s="295"/>
      <c r="AL184" s="97"/>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6"/>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79"/>
      <c r="F186" s="136"/>
      <c r="G186" s="79"/>
      <c r="H186" s="79"/>
      <c r="I186" s="79"/>
      <c r="J186" s="79"/>
      <c r="K186" s="79"/>
      <c r="L186" s="15"/>
      <c r="M186" s="15"/>
      <c r="N186" s="15"/>
      <c r="O186" s="15"/>
      <c r="P186" s="15"/>
      <c r="Q186" s="15"/>
      <c r="R186" s="15"/>
      <c r="S186" s="15"/>
      <c r="T186" s="15"/>
      <c r="U186" s="15"/>
      <c r="V186" s="79"/>
      <c r="W186" s="79"/>
      <c r="X186" s="79"/>
      <c r="Y186" s="79"/>
      <c r="Z186" s="79"/>
      <c r="AA186" s="79"/>
      <c r="AB186" s="79"/>
      <c r="AC186" s="79"/>
      <c r="AD186" s="79"/>
      <c r="AE186" s="79"/>
      <c r="AF186" s="79"/>
      <c r="AH186" s="79"/>
      <c r="AI186" s="79"/>
      <c r="AJ186" s="79"/>
      <c r="AK186" s="79"/>
      <c r="AL186" s="79"/>
      <c r="AM186" s="79"/>
      <c r="AN186" s="79"/>
      <c r="AO186" s="79"/>
      <c r="AP186" s="79"/>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102"/>
      <c r="AH187" s="77"/>
      <c r="AI187" s="77"/>
      <c r="AJ187" s="77"/>
      <c r="AK187" s="77"/>
      <c r="AL187" s="77"/>
      <c r="AM187" s="77"/>
      <c r="AN187" s="77"/>
      <c r="AO187" s="77"/>
      <c r="AP187" s="77"/>
      <c r="AQ187" s="77"/>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8" t="s">
        <v>2845</v>
      </c>
      <c r="I5001" s="192" t="s">
        <v>2850</v>
      </c>
    </row>
    <row r="5002" spans="7:9" hidden="1" x14ac:dyDescent="0.25">
      <c r="G5002" s="3" t="s">
        <v>2851</v>
      </c>
      <c r="I5002" s="3" t="s">
        <v>2846</v>
      </c>
    </row>
    <row r="5003" spans="7:9" hidden="1" x14ac:dyDescent="0.25">
      <c r="G5003" s="97" t="s">
        <v>2836</v>
      </c>
      <c r="I5003" s="3" t="s">
        <v>2847</v>
      </c>
    </row>
    <row r="5004" spans="7:9" hidden="1" x14ac:dyDescent="0.25">
      <c r="I5004" s="3" t="s">
        <v>2848</v>
      </c>
    </row>
    <row r="5005" spans="7:9" hidden="1" x14ac:dyDescent="0.25">
      <c r="I5005" s="3" t="s">
        <v>2454</v>
      </c>
    </row>
    <row r="5006" spans="7:9" hidden="1" x14ac:dyDescent="0.25">
      <c r="I5006" s="97" t="s">
        <v>2453</v>
      </c>
    </row>
    <row r="5007" spans="7:9" hidden="1" x14ac:dyDescent="0.25"/>
    <row r="5073" spans="7:11" hidden="1" x14ac:dyDescent="0.25"/>
    <row r="5074" spans="7:11" hidden="1" x14ac:dyDescent="0.25">
      <c r="G5074" s="148" t="s">
        <v>2823</v>
      </c>
      <c r="H5074" s="162"/>
      <c r="I5074" s="162"/>
      <c r="J5074" s="162"/>
      <c r="K5074" s="162"/>
    </row>
    <row r="5075" spans="7:11" hidden="1" x14ac:dyDescent="0.25">
      <c r="G5075" s="3" t="s">
        <v>2828</v>
      </c>
    </row>
    <row r="5076" spans="7:11" hidden="1" x14ac:dyDescent="0.25">
      <c r="G5076" s="97"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54" activePane="bottomRight" state="frozen"/>
      <selection pane="topRight" activeCell="M1" sqref="M1"/>
      <selection pane="bottomLeft" activeCell="A16" sqref="A16"/>
      <selection pane="bottomRight" activeCell="S170" sqref="S17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1"/>
      <c r="F2" s="531"/>
      <c r="G2" s="531"/>
      <c r="H2" s="531"/>
      <c r="I2" s="531"/>
      <c r="J2" s="531"/>
      <c r="K2" s="531"/>
      <c r="L2" s="531"/>
      <c r="M2" s="531"/>
      <c r="N2" s="531"/>
      <c r="O2" s="531"/>
      <c r="P2" s="531"/>
      <c r="Q2" s="531"/>
      <c r="R2" s="531"/>
      <c r="S2" s="531"/>
      <c r="T2" s="531"/>
      <c r="U2" s="531"/>
      <c r="V2" s="531"/>
      <c r="W2" s="531"/>
      <c r="X2" s="531"/>
      <c r="Y2" s="531"/>
      <c r="Z2" s="529"/>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22.1</v>
      </c>
      <c r="F4" s="473"/>
      <c r="G4" s="473"/>
      <c r="H4" s="473"/>
      <c r="I4" s="473"/>
      <c r="J4" s="473"/>
      <c r="K4" s="473"/>
      <c r="L4" s="473"/>
      <c r="M4" s="473"/>
      <c r="N4" s="473"/>
      <c r="O4" s="473"/>
      <c r="P4" s="473"/>
      <c r="Q4" s="473"/>
      <c r="R4" s="473"/>
      <c r="S4" s="473"/>
      <c r="T4" s="473"/>
      <c r="U4" s="473"/>
      <c r="V4" s="473"/>
      <c r="W4" s="473"/>
      <c r="X4" s="539"/>
      <c r="Y4" s="122"/>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2021 - 2022 School Year</v>
      </c>
      <c r="F5" s="475"/>
      <c r="G5" s="475"/>
      <c r="H5" s="475"/>
      <c r="I5" s="475"/>
      <c r="J5" s="475"/>
      <c r="K5" s="475"/>
      <c r="L5" s="475"/>
      <c r="M5" s="475"/>
      <c r="N5" s="475"/>
      <c r="O5" s="475"/>
      <c r="P5" s="475"/>
      <c r="Q5" s="475"/>
      <c r="R5" s="475"/>
      <c r="S5" s="475"/>
      <c r="T5" s="475"/>
      <c r="U5" s="475"/>
      <c r="V5" s="475"/>
      <c r="W5" s="475"/>
      <c r="X5" s="538"/>
      <c r="Y5" s="70"/>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0"/>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7" t="str">
        <f>IF('Page 1 - General Information'!G14="[Make Selection From Drop-Down List ]","",("School:  "&amp;'Page 1 - General Information'!G14&amp;" - "&amp;'Page 1 - General Information'!G16))</f>
        <v>School:  West Hazleton El/MS - 7569</v>
      </c>
      <c r="F7" s="127"/>
      <c r="G7" s="127"/>
      <c r="H7" s="100"/>
      <c r="I7" s="100"/>
      <c r="J7" s="100"/>
      <c r="K7" s="120"/>
      <c r="L7" s="100"/>
      <c r="M7" s="100"/>
      <c r="N7" s="100"/>
      <c r="O7" s="546" t="s">
        <v>10333</v>
      </c>
      <c r="P7" s="546"/>
      <c r="Q7" s="546"/>
      <c r="R7" s="546"/>
      <c r="S7" s="546"/>
      <c r="T7" s="546"/>
      <c r="U7" s="546"/>
      <c r="V7" s="120"/>
      <c r="W7" s="126" t="str">
        <f>IF('Page 1 - General Information'!G10=" [Make Selection From Drop-Down List ]","",("LEA:  "&amp;'Page 1 - General Information'!G10&amp;" - "&amp;'Page 1 - General Information'!G12))</f>
        <v>LEA:  Hazleton Area SD - 118403302</v>
      </c>
      <c r="X7" s="100"/>
      <c r="Y7" s="70"/>
      <c r="Z7" s="24"/>
    </row>
    <row r="8" spans="1:76" customFormat="1" ht="4.9000000000000004" customHeight="1" x14ac:dyDescent="0.25">
      <c r="B8" s="17"/>
      <c r="C8" s="16"/>
      <c r="D8" s="18"/>
      <c r="E8" s="123"/>
      <c r="F8" s="124"/>
      <c r="G8" s="124"/>
      <c r="H8" s="124"/>
      <c r="I8" s="124"/>
      <c r="J8" s="124"/>
      <c r="K8" s="124"/>
      <c r="L8" s="124"/>
      <c r="M8" s="124"/>
      <c r="N8" s="124"/>
      <c r="O8" s="124"/>
      <c r="P8" s="124"/>
      <c r="Q8" s="124"/>
      <c r="R8" s="124"/>
      <c r="S8" s="124"/>
      <c r="T8" s="50"/>
      <c r="Y8" s="70"/>
      <c r="Z8" s="24"/>
    </row>
    <row r="9" spans="1:76" ht="20.45" customHeight="1" x14ac:dyDescent="0.25">
      <c r="A9"/>
      <c r="B9" s="17"/>
      <c r="C9" s="18"/>
      <c r="D9" s="18"/>
      <c r="E9" s="507" t="s">
        <v>10</v>
      </c>
      <c r="F9" s="508"/>
      <c r="G9" s="508"/>
      <c r="H9" s="508"/>
      <c r="I9" s="508"/>
      <c r="J9" s="508"/>
      <c r="K9" s="508"/>
      <c r="L9" s="508"/>
      <c r="M9" s="508"/>
      <c r="N9" s="508"/>
      <c r="O9" s="508"/>
      <c r="P9" s="508"/>
      <c r="Q9" s="508"/>
      <c r="R9" s="508"/>
      <c r="S9" s="508"/>
      <c r="T9" s="508"/>
      <c r="U9" s="508"/>
      <c r="V9" s="508"/>
      <c r="W9" s="508"/>
      <c r="X9" s="508"/>
      <c r="Y9" s="70"/>
      <c r="Z9" s="24"/>
      <c r="AA9"/>
      <c r="AB9"/>
      <c r="AC9"/>
      <c r="AD9"/>
      <c r="AE9"/>
      <c r="AF9"/>
      <c r="AG9"/>
      <c r="AH9"/>
      <c r="AI9"/>
      <c r="AJ9"/>
      <c r="AK9"/>
      <c r="AL9"/>
      <c r="AM9"/>
      <c r="AN9"/>
      <c r="AO9"/>
      <c r="AP9"/>
      <c r="AQ9"/>
      <c r="AR9"/>
      <c r="AS9"/>
      <c r="AT9"/>
      <c r="AU9"/>
      <c r="AV9"/>
    </row>
    <row r="10" spans="1:76" ht="27.6" customHeight="1" x14ac:dyDescent="0.25">
      <c r="A10"/>
      <c r="B10" s="17"/>
      <c r="C10" s="18"/>
      <c r="D10" s="18"/>
      <c r="E10" s="550" t="s">
        <v>2770</v>
      </c>
      <c r="F10" s="187"/>
      <c r="G10" s="540" t="s">
        <v>2845</v>
      </c>
      <c r="H10" s="186"/>
      <c r="I10" s="540" t="s">
        <v>2850</v>
      </c>
      <c r="J10" s="186"/>
      <c r="K10" s="547" t="s">
        <v>10332</v>
      </c>
      <c r="L10" s="125"/>
      <c r="M10" s="523" t="s">
        <v>12</v>
      </c>
      <c r="N10" s="536"/>
      <c r="O10" s="536"/>
      <c r="P10" s="536"/>
      <c r="Q10" s="536"/>
      <c r="R10" s="536"/>
      <c r="S10" s="536"/>
      <c r="T10" s="536"/>
      <c r="U10" s="537"/>
      <c r="V10" s="320"/>
      <c r="W10" s="535" t="s">
        <v>10330</v>
      </c>
      <c r="X10" s="543"/>
      <c r="Y10" s="71"/>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1"/>
      <c r="F11" s="188"/>
      <c r="G11" s="541"/>
      <c r="H11" s="116"/>
      <c r="I11" s="541"/>
      <c r="J11" s="116"/>
      <c r="K11" s="548"/>
      <c r="L11" s="10"/>
      <c r="M11" s="534" t="s">
        <v>2818</v>
      </c>
      <c r="N11" s="534" t="s">
        <v>2819</v>
      </c>
      <c r="O11" s="534" t="s">
        <v>2820</v>
      </c>
      <c r="P11" s="534" t="s">
        <v>2821</v>
      </c>
      <c r="Q11" s="534" t="s">
        <v>2852</v>
      </c>
      <c r="R11" s="517" t="s">
        <v>2834</v>
      </c>
      <c r="S11" s="518"/>
      <c r="T11" s="519"/>
      <c r="U11" s="534" t="s">
        <v>2896</v>
      </c>
      <c r="V11" s="321"/>
      <c r="W11" s="299" t="s">
        <v>10104</v>
      </c>
      <c r="X11" s="298" t="s">
        <v>10105</v>
      </c>
      <c r="Y11" s="72"/>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1"/>
      <c r="F12" s="188"/>
      <c r="G12" s="541"/>
      <c r="H12" s="116"/>
      <c r="I12" s="541"/>
      <c r="J12" s="116"/>
      <c r="K12" s="549"/>
      <c r="L12" s="10"/>
      <c r="M12" s="535"/>
      <c r="N12" s="535"/>
      <c r="O12" s="535"/>
      <c r="P12" s="535"/>
      <c r="Q12" s="535"/>
      <c r="R12" s="520"/>
      <c r="S12" s="521"/>
      <c r="T12" s="522"/>
      <c r="U12" s="535"/>
      <c r="V12" s="321"/>
      <c r="W12" s="532"/>
      <c r="X12" s="533"/>
      <c r="Y12" s="73"/>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1"/>
      <c r="F13" s="189"/>
      <c r="G13" s="541"/>
      <c r="H13" s="16"/>
      <c r="I13" s="541"/>
      <c r="J13" s="16"/>
      <c r="K13" s="59"/>
      <c r="L13" s="69"/>
      <c r="M13" s="59"/>
      <c r="N13" s="59"/>
      <c r="O13" s="59"/>
      <c r="P13" s="59"/>
      <c r="Q13" s="59"/>
      <c r="R13" s="6" t="s">
        <v>2771</v>
      </c>
      <c r="S13" s="6" t="s">
        <v>2772</v>
      </c>
      <c r="T13" s="6" t="s">
        <v>2773</v>
      </c>
      <c r="U13" s="553">
        <v>0</v>
      </c>
      <c r="V13" s="322"/>
      <c r="W13" s="260"/>
      <c r="X13" s="261"/>
      <c r="Y13" s="74"/>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2"/>
      <c r="F14" s="190"/>
      <c r="G14" s="542"/>
      <c r="H14" s="99"/>
      <c r="I14" s="542"/>
      <c r="J14" s="99"/>
      <c r="K14" s="66" t="s">
        <v>2769</v>
      </c>
      <c r="L14" s="10"/>
      <c r="M14" s="67">
        <f>SUM(M16:M186)</f>
        <v>1263.26</v>
      </c>
      <c r="N14" s="67">
        <f t="shared" ref="N14:T14" si="0">SUM(N16:N186)</f>
        <v>0</v>
      </c>
      <c r="O14" s="67">
        <f t="shared" si="0"/>
        <v>53</v>
      </c>
      <c r="P14" s="67">
        <f t="shared" si="0"/>
        <v>25</v>
      </c>
      <c r="Q14" s="67">
        <f t="shared" si="0"/>
        <v>10359.759999999998</v>
      </c>
      <c r="R14" s="67">
        <f t="shared" si="0"/>
        <v>3125.96</v>
      </c>
      <c r="S14" s="67">
        <f t="shared" si="0"/>
        <v>11753.529999999999</v>
      </c>
      <c r="T14" s="67">
        <f t="shared" si="0"/>
        <v>1204.5500000000002</v>
      </c>
      <c r="U14" s="554"/>
      <c r="V14" s="323"/>
      <c r="W14" s="290">
        <f>SUM(W16:W186)</f>
        <v>0</v>
      </c>
      <c r="X14" s="291">
        <f>SUM(X16:X186)</f>
        <v>0</v>
      </c>
      <c r="Y14" s="75"/>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5"/>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1"/>
      <c r="G16" s="174" t="s">
        <v>2835</v>
      </c>
      <c r="H16" s="165"/>
      <c r="I16" s="181" t="s">
        <v>2846</v>
      </c>
      <c r="J16" s="4"/>
      <c r="K16" s="153">
        <f>SUM(M16:T16)</f>
        <v>0</v>
      </c>
      <c r="L16" s="92"/>
      <c r="M16" s="64"/>
      <c r="N16" s="64"/>
      <c r="O16" s="64"/>
      <c r="P16" s="64"/>
      <c r="Q16" s="64"/>
      <c r="R16" s="64"/>
      <c r="S16" s="64"/>
      <c r="T16" s="64"/>
      <c r="U16" s="239"/>
      <c r="V16" s="325"/>
      <c r="W16" s="286">
        <v>0</v>
      </c>
      <c r="X16" s="285">
        <v>0</v>
      </c>
      <c r="Y16" s="76"/>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1"/>
      <c r="G17" s="175" t="s">
        <v>2835</v>
      </c>
      <c r="H17" s="165"/>
      <c r="I17" s="182" t="s">
        <v>2846</v>
      </c>
      <c r="J17" s="4"/>
      <c r="K17" s="153">
        <f t="shared" ref="K17:K80" si="1">SUM(M17:T17)</f>
        <v>0</v>
      </c>
      <c r="L17" s="92"/>
      <c r="M17" s="65"/>
      <c r="N17" s="65"/>
      <c r="O17" s="65"/>
      <c r="P17" s="65"/>
      <c r="Q17" s="65"/>
      <c r="R17" s="65"/>
      <c r="S17" s="65"/>
      <c r="T17" s="65"/>
      <c r="U17" s="239"/>
      <c r="V17" s="325"/>
      <c r="W17" s="286">
        <v>0</v>
      </c>
      <c r="X17" s="287">
        <v>0</v>
      </c>
      <c r="Y17" s="76"/>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1"/>
      <c r="G18" s="174" t="s">
        <v>2835</v>
      </c>
      <c r="H18" s="165"/>
      <c r="I18" s="181" t="s">
        <v>2846</v>
      </c>
      <c r="J18" s="4"/>
      <c r="K18" s="153">
        <f t="shared" si="1"/>
        <v>0</v>
      </c>
      <c r="L18" s="92"/>
      <c r="M18" s="64"/>
      <c r="N18" s="64"/>
      <c r="O18" s="64"/>
      <c r="P18" s="64"/>
      <c r="Q18" s="64"/>
      <c r="R18" s="64"/>
      <c r="S18" s="64"/>
      <c r="T18" s="64"/>
      <c r="U18" s="239"/>
      <c r="V18" s="325"/>
      <c r="W18" s="284">
        <v>0</v>
      </c>
      <c r="X18" s="285">
        <v>0</v>
      </c>
      <c r="Y18" s="76"/>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1"/>
      <c r="G19" s="175" t="s">
        <v>2835</v>
      </c>
      <c r="H19" s="165"/>
      <c r="I19" s="182" t="s">
        <v>2846</v>
      </c>
      <c r="J19" s="4"/>
      <c r="K19" s="153">
        <f t="shared" si="1"/>
        <v>0</v>
      </c>
      <c r="L19" s="92"/>
      <c r="M19" s="65"/>
      <c r="N19" s="65"/>
      <c r="O19" s="65"/>
      <c r="P19" s="65"/>
      <c r="Q19" s="65"/>
      <c r="R19" s="65"/>
      <c r="S19" s="65"/>
      <c r="T19" s="65"/>
      <c r="U19" s="239"/>
      <c r="V19" s="325"/>
      <c r="W19" s="286">
        <v>0</v>
      </c>
      <c r="X19" s="287">
        <v>0</v>
      </c>
      <c r="Y19" s="76"/>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1"/>
      <c r="G20" s="174" t="s">
        <v>2835</v>
      </c>
      <c r="H20" s="165"/>
      <c r="I20" s="181" t="s">
        <v>2846</v>
      </c>
      <c r="J20" s="4"/>
      <c r="K20" s="153">
        <f t="shared" si="1"/>
        <v>0</v>
      </c>
      <c r="L20" s="92"/>
      <c r="M20" s="64"/>
      <c r="N20" s="64"/>
      <c r="O20" s="64"/>
      <c r="P20" s="64"/>
      <c r="Q20" s="64"/>
      <c r="R20" s="64"/>
      <c r="S20" s="64"/>
      <c r="T20" s="64"/>
      <c r="U20" s="239"/>
      <c r="V20" s="325"/>
      <c r="W20" s="284">
        <v>0</v>
      </c>
      <c r="X20" s="285">
        <v>0</v>
      </c>
      <c r="Y20" s="76"/>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1"/>
      <c r="G21" s="175" t="s">
        <v>2835</v>
      </c>
      <c r="H21" s="165"/>
      <c r="I21" s="182" t="s">
        <v>2846</v>
      </c>
      <c r="J21" s="4"/>
      <c r="K21" s="153">
        <f t="shared" si="1"/>
        <v>0</v>
      </c>
      <c r="L21" s="92"/>
      <c r="M21" s="65"/>
      <c r="N21" s="65"/>
      <c r="O21" s="65"/>
      <c r="P21" s="65"/>
      <c r="Q21" s="65"/>
      <c r="R21" s="65"/>
      <c r="S21" s="65"/>
      <c r="T21" s="65"/>
      <c r="U21" s="239"/>
      <c r="V21" s="325"/>
      <c r="W21" s="286">
        <v>0</v>
      </c>
      <c r="X21" s="287">
        <v>0</v>
      </c>
      <c r="Y21" s="76"/>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1"/>
      <c r="G22" s="174" t="s">
        <v>2835</v>
      </c>
      <c r="H22" s="165"/>
      <c r="I22" s="181" t="s">
        <v>2846</v>
      </c>
      <c r="J22" s="4"/>
      <c r="K22" s="153">
        <f t="shared" si="1"/>
        <v>0</v>
      </c>
      <c r="L22" s="92"/>
      <c r="M22" s="64"/>
      <c r="N22" s="64"/>
      <c r="O22" s="64"/>
      <c r="P22" s="64"/>
      <c r="Q22" s="64"/>
      <c r="R22" s="64"/>
      <c r="S22" s="64"/>
      <c r="T22" s="64"/>
      <c r="U22" s="239"/>
      <c r="V22" s="325"/>
      <c r="W22" s="284">
        <v>0</v>
      </c>
      <c r="X22" s="285">
        <v>0</v>
      </c>
      <c r="Y22" s="76"/>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1"/>
      <c r="G23" s="175" t="s">
        <v>2835</v>
      </c>
      <c r="H23" s="165"/>
      <c r="I23" s="182" t="s">
        <v>2846</v>
      </c>
      <c r="J23" s="4"/>
      <c r="K23" s="153">
        <f t="shared" si="1"/>
        <v>0</v>
      </c>
      <c r="L23" s="92"/>
      <c r="M23" s="65"/>
      <c r="N23" s="65"/>
      <c r="O23" s="65"/>
      <c r="P23" s="65"/>
      <c r="Q23" s="65"/>
      <c r="R23" s="65"/>
      <c r="S23" s="65"/>
      <c r="T23" s="65"/>
      <c r="U23" s="239"/>
      <c r="V23" s="325"/>
      <c r="W23" s="286">
        <v>0</v>
      </c>
      <c r="X23" s="287">
        <v>0</v>
      </c>
      <c r="Y23" s="76"/>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1"/>
      <c r="G24" s="174" t="s">
        <v>2835</v>
      </c>
      <c r="H24" s="165"/>
      <c r="I24" s="181" t="s">
        <v>2846</v>
      </c>
      <c r="J24" s="4"/>
      <c r="K24" s="153">
        <f t="shared" si="1"/>
        <v>0</v>
      </c>
      <c r="L24" s="92"/>
      <c r="M24" s="64"/>
      <c r="N24" s="64"/>
      <c r="O24" s="64"/>
      <c r="P24" s="64"/>
      <c r="Q24" s="64"/>
      <c r="R24" s="64"/>
      <c r="S24" s="64"/>
      <c r="T24" s="64"/>
      <c r="U24" s="239"/>
      <c r="V24" s="325"/>
      <c r="W24" s="284">
        <v>0</v>
      </c>
      <c r="X24" s="285">
        <v>0</v>
      </c>
      <c r="Y24" s="76"/>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1"/>
      <c r="G25" s="175" t="s">
        <v>2835</v>
      </c>
      <c r="H25" s="165"/>
      <c r="I25" s="182" t="s">
        <v>2846</v>
      </c>
      <c r="J25" s="4"/>
      <c r="K25" s="153">
        <f t="shared" si="1"/>
        <v>0</v>
      </c>
      <c r="L25" s="92"/>
      <c r="M25" s="65"/>
      <c r="N25" s="65"/>
      <c r="O25" s="65"/>
      <c r="P25" s="65"/>
      <c r="Q25" s="65"/>
      <c r="R25" s="65"/>
      <c r="S25" s="65"/>
      <c r="T25" s="65"/>
      <c r="U25" s="239"/>
      <c r="V25" s="325"/>
      <c r="W25" s="286">
        <v>0</v>
      </c>
      <c r="X25" s="287">
        <v>0</v>
      </c>
      <c r="Y25" s="76"/>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1"/>
      <c r="G26" s="174" t="s">
        <v>2835</v>
      </c>
      <c r="H26" s="165"/>
      <c r="I26" s="181" t="s">
        <v>2846</v>
      </c>
      <c r="J26" s="4"/>
      <c r="K26" s="153">
        <f t="shared" si="1"/>
        <v>0</v>
      </c>
      <c r="L26" s="92"/>
      <c r="M26" s="64"/>
      <c r="N26" s="64"/>
      <c r="O26" s="64"/>
      <c r="P26" s="64"/>
      <c r="Q26" s="64"/>
      <c r="R26" s="64"/>
      <c r="S26" s="64"/>
      <c r="T26" s="64"/>
      <c r="U26" s="239"/>
      <c r="V26" s="325"/>
      <c r="W26" s="284">
        <v>0</v>
      </c>
      <c r="X26" s="285">
        <v>0</v>
      </c>
      <c r="Y26" s="76"/>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1"/>
      <c r="G27" s="175" t="s">
        <v>2835</v>
      </c>
      <c r="H27" s="165"/>
      <c r="I27" s="182" t="s">
        <v>2846</v>
      </c>
      <c r="J27" s="4"/>
      <c r="K27" s="153">
        <f t="shared" si="1"/>
        <v>0</v>
      </c>
      <c r="L27" s="92"/>
      <c r="M27" s="65"/>
      <c r="N27" s="65"/>
      <c r="O27" s="65"/>
      <c r="P27" s="65"/>
      <c r="Q27" s="65"/>
      <c r="R27" s="65"/>
      <c r="S27" s="65"/>
      <c r="T27" s="65"/>
      <c r="U27" s="239"/>
      <c r="V27" s="325"/>
      <c r="W27" s="286">
        <v>0</v>
      </c>
      <c r="X27" s="287">
        <v>0</v>
      </c>
      <c r="Y27" s="76"/>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1"/>
      <c r="G28" s="174" t="s">
        <v>2835</v>
      </c>
      <c r="H28" s="165"/>
      <c r="I28" s="181" t="s">
        <v>2846</v>
      </c>
      <c r="J28" s="4"/>
      <c r="K28" s="153">
        <f t="shared" si="1"/>
        <v>0</v>
      </c>
      <c r="L28" s="92"/>
      <c r="M28" s="64"/>
      <c r="N28" s="64"/>
      <c r="O28" s="64"/>
      <c r="P28" s="64"/>
      <c r="Q28" s="64"/>
      <c r="R28" s="64"/>
      <c r="S28" s="64"/>
      <c r="T28" s="64"/>
      <c r="U28" s="239"/>
      <c r="V28" s="325"/>
      <c r="W28" s="284">
        <v>0</v>
      </c>
      <c r="X28" s="285">
        <v>0</v>
      </c>
      <c r="Y28" s="76"/>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1"/>
      <c r="G29" s="175" t="s">
        <v>2835</v>
      </c>
      <c r="H29" s="165"/>
      <c r="I29" s="182" t="s">
        <v>2846</v>
      </c>
      <c r="J29" s="4"/>
      <c r="K29" s="153">
        <f t="shared" si="1"/>
        <v>0</v>
      </c>
      <c r="L29" s="92"/>
      <c r="M29" s="65"/>
      <c r="N29" s="65"/>
      <c r="O29" s="65"/>
      <c r="P29" s="65"/>
      <c r="Q29" s="65"/>
      <c r="R29" s="65"/>
      <c r="S29" s="65"/>
      <c r="T29" s="65"/>
      <c r="U29" s="239"/>
      <c r="V29" s="325"/>
      <c r="W29" s="286">
        <v>0</v>
      </c>
      <c r="X29" s="287">
        <v>0</v>
      </c>
      <c r="Y29" s="76"/>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1"/>
      <c r="G30" s="174" t="s">
        <v>2835</v>
      </c>
      <c r="H30" s="165"/>
      <c r="I30" s="181" t="s">
        <v>2846</v>
      </c>
      <c r="J30" s="4"/>
      <c r="K30" s="153">
        <f t="shared" si="1"/>
        <v>0</v>
      </c>
      <c r="L30" s="92"/>
      <c r="M30" s="64"/>
      <c r="N30" s="64"/>
      <c r="O30" s="64"/>
      <c r="P30" s="64"/>
      <c r="Q30" s="64"/>
      <c r="R30" s="64"/>
      <c r="S30" s="64"/>
      <c r="T30" s="64"/>
      <c r="U30" s="239"/>
      <c r="V30" s="325"/>
      <c r="W30" s="284">
        <v>0</v>
      </c>
      <c r="X30" s="285">
        <v>0</v>
      </c>
      <c r="Y30" s="76"/>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1"/>
      <c r="G31" s="175" t="s">
        <v>2835</v>
      </c>
      <c r="H31" s="165"/>
      <c r="I31" s="182" t="s">
        <v>2846</v>
      </c>
      <c r="J31" s="4"/>
      <c r="K31" s="153">
        <f t="shared" si="1"/>
        <v>0</v>
      </c>
      <c r="L31" s="92"/>
      <c r="M31" s="65"/>
      <c r="N31" s="65"/>
      <c r="O31" s="65"/>
      <c r="P31" s="65"/>
      <c r="Q31" s="65"/>
      <c r="R31" s="65"/>
      <c r="S31" s="65"/>
      <c r="T31" s="65"/>
      <c r="U31" s="239"/>
      <c r="V31" s="325"/>
      <c r="W31" s="286">
        <v>0</v>
      </c>
      <c r="X31" s="287">
        <v>0</v>
      </c>
      <c r="Y31" s="76"/>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1"/>
      <c r="G32" s="174" t="s">
        <v>2835</v>
      </c>
      <c r="H32" s="165"/>
      <c r="I32" s="181" t="s">
        <v>2847</v>
      </c>
      <c r="J32" s="4"/>
      <c r="K32" s="153">
        <f t="shared" si="1"/>
        <v>0</v>
      </c>
      <c r="L32" s="92"/>
      <c r="M32" s="64"/>
      <c r="N32" s="64"/>
      <c r="O32" s="64"/>
      <c r="P32" s="64"/>
      <c r="Q32" s="64"/>
      <c r="R32" s="64"/>
      <c r="S32" s="64"/>
      <c r="T32" s="64"/>
      <c r="U32" s="239"/>
      <c r="V32" s="325"/>
      <c r="W32" s="284">
        <v>0</v>
      </c>
      <c r="X32" s="285">
        <v>0</v>
      </c>
      <c r="Y32" s="76"/>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1"/>
      <c r="G33" s="175" t="s">
        <v>2835</v>
      </c>
      <c r="H33" s="165"/>
      <c r="I33" s="182" t="s">
        <v>2847</v>
      </c>
      <c r="J33" s="4"/>
      <c r="K33" s="153">
        <f t="shared" si="1"/>
        <v>0</v>
      </c>
      <c r="L33" s="92"/>
      <c r="M33" s="65"/>
      <c r="N33" s="65"/>
      <c r="O33" s="65"/>
      <c r="P33" s="65"/>
      <c r="Q33" s="65"/>
      <c r="R33" s="65"/>
      <c r="S33" s="65"/>
      <c r="T33" s="65"/>
      <c r="U33" s="239"/>
      <c r="V33" s="325"/>
      <c r="W33" s="286">
        <v>0</v>
      </c>
      <c r="X33" s="287">
        <v>0</v>
      </c>
      <c r="Y33" s="76"/>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1"/>
      <c r="G34" s="174" t="s">
        <v>2835</v>
      </c>
      <c r="H34" s="165"/>
      <c r="I34" s="181" t="s">
        <v>2847</v>
      </c>
      <c r="J34" s="4"/>
      <c r="K34" s="153">
        <f t="shared" si="1"/>
        <v>0</v>
      </c>
      <c r="L34" s="92"/>
      <c r="M34" s="64"/>
      <c r="N34" s="64"/>
      <c r="O34" s="64"/>
      <c r="P34" s="64"/>
      <c r="Q34" s="64"/>
      <c r="R34" s="64"/>
      <c r="S34" s="64"/>
      <c r="T34" s="64"/>
      <c r="U34" s="239"/>
      <c r="V34" s="325"/>
      <c r="W34" s="284">
        <v>0</v>
      </c>
      <c r="X34" s="285">
        <v>0</v>
      </c>
      <c r="Y34" s="76"/>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1"/>
      <c r="G35" s="175" t="s">
        <v>2835</v>
      </c>
      <c r="H35" s="165"/>
      <c r="I35" s="182" t="s">
        <v>2847</v>
      </c>
      <c r="J35" s="4"/>
      <c r="K35" s="153">
        <f t="shared" si="1"/>
        <v>0</v>
      </c>
      <c r="L35" s="92"/>
      <c r="M35" s="65"/>
      <c r="N35" s="65"/>
      <c r="O35" s="65"/>
      <c r="P35" s="65"/>
      <c r="Q35" s="65"/>
      <c r="R35" s="65"/>
      <c r="S35" s="65"/>
      <c r="T35" s="65"/>
      <c r="U35" s="239"/>
      <c r="V35" s="325"/>
      <c r="W35" s="286">
        <v>0</v>
      </c>
      <c r="X35" s="287">
        <v>0</v>
      </c>
      <c r="Y35" s="76"/>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1"/>
      <c r="G36" s="174" t="s">
        <v>2835</v>
      </c>
      <c r="H36" s="165"/>
      <c r="I36" s="181" t="s">
        <v>2847</v>
      </c>
      <c r="J36" s="4"/>
      <c r="K36" s="153">
        <f t="shared" si="1"/>
        <v>0</v>
      </c>
      <c r="L36" s="92"/>
      <c r="M36" s="64"/>
      <c r="N36" s="64"/>
      <c r="O36" s="64"/>
      <c r="P36" s="64"/>
      <c r="Q36" s="64"/>
      <c r="R36" s="64"/>
      <c r="S36" s="64"/>
      <c r="T36" s="64"/>
      <c r="U36" s="239"/>
      <c r="V36" s="325"/>
      <c r="W36" s="284">
        <v>0</v>
      </c>
      <c r="X36" s="285">
        <v>0</v>
      </c>
      <c r="Y36" s="76"/>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1"/>
      <c r="G37" s="175" t="s">
        <v>2835</v>
      </c>
      <c r="H37" s="165"/>
      <c r="I37" s="182" t="s">
        <v>2847</v>
      </c>
      <c r="J37" s="4"/>
      <c r="K37" s="153">
        <f t="shared" si="1"/>
        <v>0</v>
      </c>
      <c r="L37" s="92"/>
      <c r="M37" s="65"/>
      <c r="N37" s="65"/>
      <c r="O37" s="65"/>
      <c r="P37" s="65"/>
      <c r="Q37" s="65"/>
      <c r="R37" s="65"/>
      <c r="S37" s="65"/>
      <c r="T37" s="65"/>
      <c r="U37" s="239"/>
      <c r="V37" s="325"/>
      <c r="W37" s="286">
        <v>0</v>
      </c>
      <c r="X37" s="287">
        <v>0</v>
      </c>
      <c r="Y37" s="76"/>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1"/>
      <c r="G38" s="174" t="s">
        <v>2835</v>
      </c>
      <c r="H38" s="165"/>
      <c r="I38" s="181" t="s">
        <v>2847</v>
      </c>
      <c r="J38" s="4"/>
      <c r="K38" s="153">
        <f t="shared" si="1"/>
        <v>0</v>
      </c>
      <c r="L38" s="92"/>
      <c r="M38" s="64"/>
      <c r="N38" s="64"/>
      <c r="O38" s="64"/>
      <c r="P38" s="64"/>
      <c r="Q38" s="64"/>
      <c r="R38" s="64"/>
      <c r="S38" s="64"/>
      <c r="T38" s="64"/>
      <c r="U38" s="239"/>
      <c r="V38" s="325"/>
      <c r="W38" s="284">
        <v>0</v>
      </c>
      <c r="X38" s="285">
        <v>0</v>
      </c>
      <c r="Y38" s="76"/>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1"/>
      <c r="G39" s="175" t="s">
        <v>2835</v>
      </c>
      <c r="H39" s="165"/>
      <c r="I39" s="182" t="s">
        <v>2847</v>
      </c>
      <c r="J39" s="4"/>
      <c r="K39" s="153">
        <f t="shared" si="1"/>
        <v>0</v>
      </c>
      <c r="L39" s="92"/>
      <c r="M39" s="65"/>
      <c r="N39" s="65"/>
      <c r="O39" s="65"/>
      <c r="P39" s="65"/>
      <c r="Q39" s="65"/>
      <c r="R39" s="65"/>
      <c r="S39" s="65"/>
      <c r="T39" s="65"/>
      <c r="U39" s="239"/>
      <c r="V39" s="325"/>
      <c r="W39" s="286">
        <v>0</v>
      </c>
      <c r="X39" s="287">
        <v>0</v>
      </c>
      <c r="Y39" s="76"/>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1"/>
      <c r="G40" s="174" t="s">
        <v>2835</v>
      </c>
      <c r="H40" s="165"/>
      <c r="I40" s="181" t="s">
        <v>2847</v>
      </c>
      <c r="J40" s="4"/>
      <c r="K40" s="153">
        <f t="shared" si="1"/>
        <v>0</v>
      </c>
      <c r="L40" s="92"/>
      <c r="M40" s="64"/>
      <c r="N40" s="64"/>
      <c r="O40" s="64"/>
      <c r="P40" s="64"/>
      <c r="Q40" s="64"/>
      <c r="R40" s="64"/>
      <c r="S40" s="64"/>
      <c r="T40" s="64"/>
      <c r="U40" s="239"/>
      <c r="V40" s="325"/>
      <c r="W40" s="284">
        <v>0</v>
      </c>
      <c r="X40" s="285">
        <v>0</v>
      </c>
      <c r="Y40" s="76"/>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1"/>
      <c r="G41" s="175" t="s">
        <v>2835</v>
      </c>
      <c r="H41" s="165"/>
      <c r="I41" s="182" t="s">
        <v>2847</v>
      </c>
      <c r="J41" s="4"/>
      <c r="K41" s="153">
        <f t="shared" si="1"/>
        <v>0</v>
      </c>
      <c r="L41" s="92"/>
      <c r="M41" s="65"/>
      <c r="N41" s="65"/>
      <c r="O41" s="65"/>
      <c r="P41" s="65"/>
      <c r="Q41" s="65"/>
      <c r="R41" s="65"/>
      <c r="S41" s="65"/>
      <c r="T41" s="65"/>
      <c r="U41" s="239"/>
      <c r="V41" s="325"/>
      <c r="W41" s="286">
        <v>0</v>
      </c>
      <c r="X41" s="287">
        <v>0</v>
      </c>
      <c r="Y41" s="76"/>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1"/>
      <c r="G42" s="174" t="s">
        <v>2835</v>
      </c>
      <c r="H42" s="165"/>
      <c r="I42" s="181" t="s">
        <v>2847</v>
      </c>
      <c r="J42" s="4"/>
      <c r="K42" s="153">
        <f t="shared" si="1"/>
        <v>0</v>
      </c>
      <c r="L42" s="92"/>
      <c r="M42" s="64"/>
      <c r="N42" s="64"/>
      <c r="O42" s="64"/>
      <c r="P42" s="64"/>
      <c r="Q42" s="64"/>
      <c r="R42" s="64"/>
      <c r="S42" s="64"/>
      <c r="T42" s="64"/>
      <c r="U42" s="239"/>
      <c r="V42" s="325"/>
      <c r="W42" s="284">
        <v>0</v>
      </c>
      <c r="X42" s="285">
        <v>0</v>
      </c>
      <c r="Y42" s="76"/>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1"/>
      <c r="G43" s="175" t="s">
        <v>2835</v>
      </c>
      <c r="H43" s="165"/>
      <c r="I43" s="182" t="s">
        <v>2847</v>
      </c>
      <c r="J43" s="4"/>
      <c r="K43" s="153">
        <f t="shared" si="1"/>
        <v>0</v>
      </c>
      <c r="L43" s="92"/>
      <c r="M43" s="65"/>
      <c r="N43" s="65"/>
      <c r="O43" s="65"/>
      <c r="P43" s="65"/>
      <c r="Q43" s="65"/>
      <c r="R43" s="65"/>
      <c r="S43" s="65"/>
      <c r="T43" s="65"/>
      <c r="U43" s="239"/>
      <c r="V43" s="325"/>
      <c r="W43" s="286">
        <v>0</v>
      </c>
      <c r="X43" s="287">
        <v>0</v>
      </c>
      <c r="Y43" s="76"/>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1"/>
      <c r="G44" s="174" t="s">
        <v>2835</v>
      </c>
      <c r="H44" s="165"/>
      <c r="I44" s="181" t="s">
        <v>2847</v>
      </c>
      <c r="J44" s="4"/>
      <c r="K44" s="153">
        <f t="shared" si="1"/>
        <v>0</v>
      </c>
      <c r="L44" s="92"/>
      <c r="M44" s="64"/>
      <c r="N44" s="64"/>
      <c r="O44" s="64"/>
      <c r="P44" s="64"/>
      <c r="Q44" s="64"/>
      <c r="R44" s="64"/>
      <c r="S44" s="64"/>
      <c r="T44" s="64"/>
      <c r="U44" s="239"/>
      <c r="V44" s="325"/>
      <c r="W44" s="284">
        <v>0</v>
      </c>
      <c r="X44" s="285">
        <v>0</v>
      </c>
      <c r="Y44" s="76"/>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1"/>
      <c r="G45" s="175" t="s">
        <v>2835</v>
      </c>
      <c r="H45" s="165"/>
      <c r="I45" s="182" t="s">
        <v>2847</v>
      </c>
      <c r="J45" s="4"/>
      <c r="K45" s="153">
        <f t="shared" si="1"/>
        <v>0</v>
      </c>
      <c r="L45" s="92"/>
      <c r="M45" s="65"/>
      <c r="N45" s="65"/>
      <c r="O45" s="65"/>
      <c r="P45" s="65"/>
      <c r="Q45" s="65"/>
      <c r="R45" s="65"/>
      <c r="S45" s="65"/>
      <c r="T45" s="65"/>
      <c r="U45" s="239"/>
      <c r="V45" s="325"/>
      <c r="W45" s="286">
        <v>0</v>
      </c>
      <c r="X45" s="287">
        <v>0</v>
      </c>
      <c r="Y45" s="76"/>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1"/>
      <c r="G46" s="174" t="s">
        <v>2835</v>
      </c>
      <c r="H46" s="165"/>
      <c r="I46" s="181" t="s">
        <v>2847</v>
      </c>
      <c r="J46" s="4"/>
      <c r="K46" s="153">
        <f t="shared" si="1"/>
        <v>0</v>
      </c>
      <c r="L46" s="92"/>
      <c r="M46" s="64"/>
      <c r="N46" s="64"/>
      <c r="O46" s="64"/>
      <c r="P46" s="64"/>
      <c r="Q46" s="64"/>
      <c r="R46" s="64"/>
      <c r="S46" s="64"/>
      <c r="T46" s="64"/>
      <c r="U46" s="239"/>
      <c r="V46" s="325"/>
      <c r="W46" s="284">
        <v>0</v>
      </c>
      <c r="X46" s="285">
        <v>0</v>
      </c>
      <c r="Y46" s="76"/>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1"/>
      <c r="G47" s="175" t="s">
        <v>2835</v>
      </c>
      <c r="H47" s="165"/>
      <c r="I47" s="182" t="s">
        <v>2847</v>
      </c>
      <c r="J47" s="4"/>
      <c r="K47" s="153">
        <f t="shared" si="1"/>
        <v>0</v>
      </c>
      <c r="L47" s="92"/>
      <c r="M47" s="65"/>
      <c r="N47" s="65"/>
      <c r="O47" s="65"/>
      <c r="P47" s="65"/>
      <c r="Q47" s="65"/>
      <c r="R47" s="65"/>
      <c r="S47" s="65"/>
      <c r="T47" s="65"/>
      <c r="U47" s="239"/>
      <c r="V47" s="325"/>
      <c r="W47" s="286">
        <v>0</v>
      </c>
      <c r="X47" s="287">
        <v>0</v>
      </c>
      <c r="Y47" s="76"/>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1"/>
      <c r="G48" s="174" t="s">
        <v>2835</v>
      </c>
      <c r="H48" s="165"/>
      <c r="I48" s="181" t="s">
        <v>2848</v>
      </c>
      <c r="J48" s="4"/>
      <c r="K48" s="153">
        <f t="shared" si="1"/>
        <v>0</v>
      </c>
      <c r="L48" s="92"/>
      <c r="M48" s="64"/>
      <c r="N48" s="64"/>
      <c r="O48" s="64"/>
      <c r="P48" s="64"/>
      <c r="Q48" s="64"/>
      <c r="R48" s="64"/>
      <c r="S48" s="64"/>
      <c r="T48" s="64"/>
      <c r="U48" s="239"/>
      <c r="V48" s="325"/>
      <c r="W48" s="284">
        <v>0</v>
      </c>
      <c r="X48" s="285">
        <v>0</v>
      </c>
      <c r="Y48" s="76"/>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1"/>
      <c r="G49" s="175" t="s">
        <v>2835</v>
      </c>
      <c r="H49" s="165"/>
      <c r="I49" s="182" t="s">
        <v>2848</v>
      </c>
      <c r="J49" s="4"/>
      <c r="K49" s="153">
        <f t="shared" si="1"/>
        <v>0</v>
      </c>
      <c r="L49" s="92"/>
      <c r="M49" s="65"/>
      <c r="N49" s="65"/>
      <c r="O49" s="65"/>
      <c r="P49" s="65"/>
      <c r="Q49" s="65"/>
      <c r="R49" s="65"/>
      <c r="S49" s="65"/>
      <c r="T49" s="65"/>
      <c r="U49" s="239"/>
      <c r="V49" s="325"/>
      <c r="W49" s="286">
        <v>0</v>
      </c>
      <c r="X49" s="287">
        <v>0</v>
      </c>
      <c r="Y49" s="76"/>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1"/>
      <c r="G50" s="174" t="s">
        <v>2835</v>
      </c>
      <c r="H50" s="165"/>
      <c r="I50" s="181" t="s">
        <v>2848</v>
      </c>
      <c r="J50" s="4"/>
      <c r="K50" s="153">
        <f t="shared" si="1"/>
        <v>0</v>
      </c>
      <c r="L50" s="92"/>
      <c r="M50" s="64"/>
      <c r="N50" s="64"/>
      <c r="O50" s="64"/>
      <c r="P50" s="64"/>
      <c r="Q50" s="64"/>
      <c r="R50" s="64"/>
      <c r="S50" s="64"/>
      <c r="T50" s="64"/>
      <c r="U50" s="239"/>
      <c r="V50" s="325"/>
      <c r="W50" s="284">
        <v>0</v>
      </c>
      <c r="X50" s="285">
        <v>0</v>
      </c>
      <c r="Y50" s="76"/>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1"/>
      <c r="G51" s="175" t="s">
        <v>2835</v>
      </c>
      <c r="H51" s="165"/>
      <c r="I51" s="182" t="s">
        <v>2848</v>
      </c>
      <c r="J51" s="4"/>
      <c r="K51" s="153">
        <f t="shared" si="1"/>
        <v>0</v>
      </c>
      <c r="L51" s="92"/>
      <c r="M51" s="65"/>
      <c r="N51" s="65"/>
      <c r="O51" s="65"/>
      <c r="P51" s="65"/>
      <c r="Q51" s="65"/>
      <c r="R51" s="65"/>
      <c r="S51" s="65"/>
      <c r="T51" s="65"/>
      <c r="U51" s="239"/>
      <c r="V51" s="325"/>
      <c r="W51" s="286">
        <v>0</v>
      </c>
      <c r="X51" s="287">
        <v>0</v>
      </c>
      <c r="Y51" s="76"/>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1"/>
      <c r="G52" s="174" t="s">
        <v>2835</v>
      </c>
      <c r="H52" s="165"/>
      <c r="I52" s="181" t="s">
        <v>2848</v>
      </c>
      <c r="J52" s="4"/>
      <c r="K52" s="153">
        <f t="shared" si="1"/>
        <v>0</v>
      </c>
      <c r="L52" s="92"/>
      <c r="M52" s="64"/>
      <c r="N52" s="64"/>
      <c r="O52" s="64"/>
      <c r="P52" s="64"/>
      <c r="Q52" s="64"/>
      <c r="R52" s="64"/>
      <c r="S52" s="64"/>
      <c r="T52" s="64"/>
      <c r="U52" s="239"/>
      <c r="V52" s="325"/>
      <c r="W52" s="284">
        <v>0</v>
      </c>
      <c r="X52" s="285">
        <v>0</v>
      </c>
      <c r="Y52" s="76"/>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1"/>
      <c r="G53" s="175" t="s">
        <v>2835</v>
      </c>
      <c r="H53" s="165"/>
      <c r="I53" s="182" t="s">
        <v>2848</v>
      </c>
      <c r="J53" s="4"/>
      <c r="K53" s="153">
        <f t="shared" si="1"/>
        <v>0</v>
      </c>
      <c r="L53" s="92"/>
      <c r="M53" s="65"/>
      <c r="N53" s="65"/>
      <c r="O53" s="65"/>
      <c r="P53" s="65"/>
      <c r="Q53" s="65"/>
      <c r="R53" s="65"/>
      <c r="S53" s="65"/>
      <c r="T53" s="65"/>
      <c r="U53" s="239"/>
      <c r="V53" s="325"/>
      <c r="W53" s="286">
        <v>0</v>
      </c>
      <c r="X53" s="287">
        <v>0</v>
      </c>
      <c r="Y53" s="76"/>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1"/>
      <c r="G54" s="174" t="s">
        <v>2835</v>
      </c>
      <c r="H54" s="165"/>
      <c r="I54" s="181" t="s">
        <v>2848</v>
      </c>
      <c r="J54" s="4"/>
      <c r="K54" s="153">
        <f t="shared" si="1"/>
        <v>0</v>
      </c>
      <c r="L54" s="92"/>
      <c r="M54" s="64"/>
      <c r="N54" s="64"/>
      <c r="O54" s="64"/>
      <c r="P54" s="64"/>
      <c r="Q54" s="64"/>
      <c r="R54" s="64"/>
      <c r="S54" s="64"/>
      <c r="T54" s="64"/>
      <c r="U54" s="239"/>
      <c r="V54" s="325"/>
      <c r="W54" s="284">
        <v>0</v>
      </c>
      <c r="X54" s="285">
        <v>0</v>
      </c>
      <c r="Y54" s="76"/>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1"/>
      <c r="G55" s="175" t="s">
        <v>2835</v>
      </c>
      <c r="H55" s="165"/>
      <c r="I55" s="182" t="s">
        <v>2848</v>
      </c>
      <c r="J55" s="4"/>
      <c r="K55" s="153">
        <f t="shared" si="1"/>
        <v>0</v>
      </c>
      <c r="L55" s="92"/>
      <c r="M55" s="65"/>
      <c r="N55" s="65"/>
      <c r="O55" s="65"/>
      <c r="P55" s="65"/>
      <c r="Q55" s="65"/>
      <c r="R55" s="65"/>
      <c r="S55" s="65"/>
      <c r="T55" s="65"/>
      <c r="U55" s="239"/>
      <c r="V55" s="325"/>
      <c r="W55" s="286">
        <v>0</v>
      </c>
      <c r="X55" s="287">
        <v>0</v>
      </c>
      <c r="Y55" s="76"/>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1"/>
      <c r="G56" s="174" t="s">
        <v>2835</v>
      </c>
      <c r="H56" s="165"/>
      <c r="I56" s="181" t="s">
        <v>2848</v>
      </c>
      <c r="J56" s="4"/>
      <c r="K56" s="153">
        <f t="shared" si="1"/>
        <v>0</v>
      </c>
      <c r="L56" s="92"/>
      <c r="M56" s="64"/>
      <c r="N56" s="64"/>
      <c r="O56" s="64"/>
      <c r="P56" s="64"/>
      <c r="Q56" s="64"/>
      <c r="R56" s="64"/>
      <c r="S56" s="64"/>
      <c r="T56" s="64"/>
      <c r="U56" s="239"/>
      <c r="V56" s="325"/>
      <c r="W56" s="284">
        <v>0</v>
      </c>
      <c r="X56" s="285">
        <v>0</v>
      </c>
      <c r="Y56" s="76"/>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1"/>
      <c r="G57" s="175" t="s">
        <v>2835</v>
      </c>
      <c r="H57" s="165"/>
      <c r="I57" s="182" t="s">
        <v>2848</v>
      </c>
      <c r="J57" s="4"/>
      <c r="K57" s="153">
        <f t="shared" si="1"/>
        <v>0</v>
      </c>
      <c r="L57" s="92"/>
      <c r="M57" s="65"/>
      <c r="N57" s="65"/>
      <c r="O57" s="65"/>
      <c r="P57" s="65"/>
      <c r="Q57" s="65"/>
      <c r="R57" s="65"/>
      <c r="S57" s="65"/>
      <c r="T57" s="65"/>
      <c r="U57" s="239"/>
      <c r="V57" s="325"/>
      <c r="W57" s="286">
        <v>0</v>
      </c>
      <c r="X57" s="287">
        <v>0</v>
      </c>
      <c r="Y57" s="76"/>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1"/>
      <c r="G58" s="174" t="s">
        <v>2835</v>
      </c>
      <c r="H58" s="165"/>
      <c r="I58" s="181" t="s">
        <v>2848</v>
      </c>
      <c r="J58" s="4"/>
      <c r="K58" s="153">
        <f t="shared" si="1"/>
        <v>0</v>
      </c>
      <c r="L58" s="92"/>
      <c r="M58" s="64"/>
      <c r="N58" s="64"/>
      <c r="O58" s="64"/>
      <c r="P58" s="64"/>
      <c r="Q58" s="64"/>
      <c r="R58" s="64"/>
      <c r="S58" s="64"/>
      <c r="T58" s="64"/>
      <c r="U58" s="239"/>
      <c r="V58" s="325"/>
      <c r="W58" s="284">
        <v>0</v>
      </c>
      <c r="X58" s="285">
        <v>0</v>
      </c>
      <c r="Y58" s="76"/>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1"/>
      <c r="G59" s="175" t="s">
        <v>2835</v>
      </c>
      <c r="H59" s="165"/>
      <c r="I59" s="182" t="s">
        <v>2848</v>
      </c>
      <c r="J59" s="4"/>
      <c r="K59" s="153">
        <f t="shared" si="1"/>
        <v>0</v>
      </c>
      <c r="L59" s="92"/>
      <c r="M59" s="65"/>
      <c r="N59" s="65"/>
      <c r="O59" s="65"/>
      <c r="P59" s="65"/>
      <c r="Q59" s="65"/>
      <c r="R59" s="65"/>
      <c r="S59" s="65"/>
      <c r="T59" s="65"/>
      <c r="U59" s="239"/>
      <c r="V59" s="325"/>
      <c r="W59" s="286">
        <v>0</v>
      </c>
      <c r="X59" s="287">
        <v>0</v>
      </c>
      <c r="Y59" s="76"/>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1"/>
      <c r="G60" s="174" t="s">
        <v>2835</v>
      </c>
      <c r="H60" s="165"/>
      <c r="I60" s="181" t="s">
        <v>2848</v>
      </c>
      <c r="J60" s="4"/>
      <c r="K60" s="153">
        <f t="shared" si="1"/>
        <v>0</v>
      </c>
      <c r="L60" s="92"/>
      <c r="M60" s="64"/>
      <c r="N60" s="64"/>
      <c r="O60" s="64"/>
      <c r="P60" s="64"/>
      <c r="Q60" s="64"/>
      <c r="R60" s="64"/>
      <c r="S60" s="64"/>
      <c r="T60" s="64"/>
      <c r="U60" s="239"/>
      <c r="V60" s="325"/>
      <c r="W60" s="284">
        <v>0</v>
      </c>
      <c r="X60" s="285">
        <v>0</v>
      </c>
      <c r="Y60" s="76"/>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1"/>
      <c r="G61" s="175" t="s">
        <v>2835</v>
      </c>
      <c r="H61" s="165"/>
      <c r="I61" s="182" t="s">
        <v>2848</v>
      </c>
      <c r="J61" s="4"/>
      <c r="K61" s="153">
        <f t="shared" si="1"/>
        <v>0</v>
      </c>
      <c r="L61" s="92"/>
      <c r="M61" s="65"/>
      <c r="N61" s="65"/>
      <c r="O61" s="65"/>
      <c r="P61" s="65"/>
      <c r="Q61" s="65"/>
      <c r="R61" s="65"/>
      <c r="S61" s="65"/>
      <c r="T61" s="65"/>
      <c r="U61" s="239"/>
      <c r="V61" s="325"/>
      <c r="W61" s="286">
        <v>0</v>
      </c>
      <c r="X61" s="287">
        <v>0</v>
      </c>
      <c r="Y61" s="76"/>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1"/>
      <c r="G62" s="174" t="s">
        <v>2835</v>
      </c>
      <c r="H62" s="165"/>
      <c r="I62" s="181" t="s">
        <v>2848</v>
      </c>
      <c r="J62" s="4"/>
      <c r="K62" s="153">
        <f t="shared" si="1"/>
        <v>0</v>
      </c>
      <c r="L62" s="92"/>
      <c r="M62" s="64"/>
      <c r="N62" s="64"/>
      <c r="O62" s="64"/>
      <c r="P62" s="64"/>
      <c r="Q62" s="64"/>
      <c r="R62" s="64"/>
      <c r="S62" s="64"/>
      <c r="T62" s="64"/>
      <c r="U62" s="239"/>
      <c r="V62" s="325"/>
      <c r="W62" s="284">
        <v>0</v>
      </c>
      <c r="X62" s="285">
        <v>0</v>
      </c>
      <c r="Y62" s="76"/>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1"/>
      <c r="G63" s="175" t="s">
        <v>2835</v>
      </c>
      <c r="H63" s="165"/>
      <c r="I63" s="182" t="s">
        <v>2848</v>
      </c>
      <c r="J63" s="4"/>
      <c r="K63" s="153">
        <f t="shared" si="1"/>
        <v>0</v>
      </c>
      <c r="L63" s="92"/>
      <c r="M63" s="65"/>
      <c r="N63" s="65"/>
      <c r="O63" s="65"/>
      <c r="P63" s="65"/>
      <c r="Q63" s="65"/>
      <c r="R63" s="65"/>
      <c r="S63" s="65"/>
      <c r="T63" s="65"/>
      <c r="U63" s="239"/>
      <c r="V63" s="325"/>
      <c r="W63" s="286">
        <v>0</v>
      </c>
      <c r="X63" s="287">
        <v>0</v>
      </c>
      <c r="Y63" s="76"/>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1"/>
      <c r="G64" s="174" t="s">
        <v>2835</v>
      </c>
      <c r="H64" s="165"/>
      <c r="I64" s="176" t="s">
        <v>2454</v>
      </c>
      <c r="J64" s="4"/>
      <c r="K64" s="153">
        <f t="shared" si="1"/>
        <v>0</v>
      </c>
      <c r="L64" s="92"/>
      <c r="M64" s="64">
        <v>0</v>
      </c>
      <c r="N64" s="64">
        <v>0</v>
      </c>
      <c r="O64" s="64">
        <v>0</v>
      </c>
      <c r="P64" s="64">
        <v>0</v>
      </c>
      <c r="Q64" s="64">
        <v>0</v>
      </c>
      <c r="R64" s="64"/>
      <c r="S64" s="64"/>
      <c r="T64" s="64">
        <v>0</v>
      </c>
      <c r="U64" s="239"/>
      <c r="V64" s="325"/>
      <c r="W64" s="284">
        <v>0</v>
      </c>
      <c r="X64" s="285">
        <v>0</v>
      </c>
      <c r="Y64" s="76"/>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1"/>
      <c r="G65" s="175" t="s">
        <v>2835</v>
      </c>
      <c r="H65" s="165"/>
      <c r="I65" s="177" t="s">
        <v>2454</v>
      </c>
      <c r="J65" s="4"/>
      <c r="K65" s="153">
        <f t="shared" si="1"/>
        <v>6903.48</v>
      </c>
      <c r="L65" s="92"/>
      <c r="M65" s="65">
        <v>0</v>
      </c>
      <c r="N65" s="65">
        <v>0</v>
      </c>
      <c r="O65" s="65">
        <v>0</v>
      </c>
      <c r="P65" s="65">
        <v>0</v>
      </c>
      <c r="Q65" s="65">
        <v>3308.53</v>
      </c>
      <c r="R65" s="65"/>
      <c r="S65" s="65">
        <v>3594.95</v>
      </c>
      <c r="T65" s="65"/>
      <c r="U65" s="239"/>
      <c r="V65" s="325"/>
      <c r="W65" s="286">
        <v>0</v>
      </c>
      <c r="X65" s="287">
        <v>0</v>
      </c>
      <c r="Y65" s="76"/>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1"/>
      <c r="G66" s="174" t="s">
        <v>2835</v>
      </c>
      <c r="H66" s="165"/>
      <c r="I66" s="176" t="s">
        <v>2454</v>
      </c>
      <c r="J66" s="4"/>
      <c r="K66" s="153">
        <f t="shared" si="1"/>
        <v>0</v>
      </c>
      <c r="L66" s="92"/>
      <c r="M66" s="64"/>
      <c r="N66" s="64"/>
      <c r="O66" s="64"/>
      <c r="P66" s="64"/>
      <c r="Q66" s="64"/>
      <c r="R66" s="64"/>
      <c r="S66" s="64"/>
      <c r="T66" s="64"/>
      <c r="U66" s="239"/>
      <c r="V66" s="325"/>
      <c r="W66" s="284">
        <v>0</v>
      </c>
      <c r="X66" s="285">
        <v>0</v>
      </c>
      <c r="Y66" s="76"/>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1"/>
      <c r="G67" s="175" t="s">
        <v>2835</v>
      </c>
      <c r="H67" s="165"/>
      <c r="I67" s="177" t="s">
        <v>2454</v>
      </c>
      <c r="J67" s="4"/>
      <c r="K67" s="153">
        <f t="shared" si="1"/>
        <v>601.27</v>
      </c>
      <c r="L67" s="92"/>
      <c r="M67" s="65">
        <v>40.85</v>
      </c>
      <c r="N67" s="65">
        <v>0</v>
      </c>
      <c r="O67" s="65">
        <v>14</v>
      </c>
      <c r="P67" s="65">
        <v>0</v>
      </c>
      <c r="Q67" s="65">
        <v>108.89</v>
      </c>
      <c r="R67" s="65">
        <v>437.53</v>
      </c>
      <c r="S67" s="65"/>
      <c r="T67" s="65"/>
      <c r="U67" s="239"/>
      <c r="V67" s="325"/>
      <c r="W67" s="286">
        <v>0</v>
      </c>
      <c r="X67" s="287">
        <v>0</v>
      </c>
      <c r="Y67" s="76"/>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1"/>
      <c r="G68" s="174" t="s">
        <v>2835</v>
      </c>
      <c r="H68" s="165"/>
      <c r="I68" s="176" t="s">
        <v>2454</v>
      </c>
      <c r="J68" s="4"/>
      <c r="K68" s="153">
        <f t="shared" si="1"/>
        <v>1223.3200000000002</v>
      </c>
      <c r="L68" s="92"/>
      <c r="M68" s="64">
        <v>100.78</v>
      </c>
      <c r="N68" s="64">
        <v>0</v>
      </c>
      <c r="O68" s="64">
        <v>0</v>
      </c>
      <c r="P68" s="64">
        <v>0</v>
      </c>
      <c r="Q68" s="64">
        <v>445.92</v>
      </c>
      <c r="R68" s="64">
        <v>676.62</v>
      </c>
      <c r="S68" s="64"/>
      <c r="T68" s="64"/>
      <c r="U68" s="239"/>
      <c r="V68" s="325"/>
      <c r="W68" s="284">
        <v>0</v>
      </c>
      <c r="X68" s="285">
        <v>0</v>
      </c>
      <c r="Y68" s="76"/>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1"/>
      <c r="G69" s="175" t="s">
        <v>2835</v>
      </c>
      <c r="H69" s="165"/>
      <c r="I69" s="177" t="s">
        <v>2454</v>
      </c>
      <c r="J69" s="4"/>
      <c r="K69" s="153">
        <f t="shared" si="1"/>
        <v>0</v>
      </c>
      <c r="L69" s="92"/>
      <c r="M69" s="65"/>
      <c r="N69" s="65"/>
      <c r="O69" s="65"/>
      <c r="P69" s="65"/>
      <c r="Q69" s="65"/>
      <c r="R69" s="65"/>
      <c r="S69" s="65"/>
      <c r="T69" s="65"/>
      <c r="U69" s="239"/>
      <c r="V69" s="325"/>
      <c r="W69" s="286">
        <v>0</v>
      </c>
      <c r="X69" s="287">
        <v>0</v>
      </c>
      <c r="Y69" s="76"/>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1"/>
      <c r="G70" s="174" t="s">
        <v>2835</v>
      </c>
      <c r="H70" s="165"/>
      <c r="I70" s="176" t="s">
        <v>2454</v>
      </c>
      <c r="J70" s="4"/>
      <c r="K70" s="153">
        <f t="shared" si="1"/>
        <v>0</v>
      </c>
      <c r="L70" s="92"/>
      <c r="M70" s="64"/>
      <c r="N70" s="64"/>
      <c r="O70" s="64"/>
      <c r="P70" s="64"/>
      <c r="Q70" s="64"/>
      <c r="R70" s="64"/>
      <c r="S70" s="64"/>
      <c r="T70" s="64"/>
      <c r="U70" s="239"/>
      <c r="V70" s="325"/>
      <c r="W70" s="284">
        <v>0</v>
      </c>
      <c r="X70" s="285">
        <v>0</v>
      </c>
      <c r="Y70" s="76"/>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1"/>
      <c r="G71" s="175" t="s">
        <v>2835</v>
      </c>
      <c r="H71" s="165"/>
      <c r="I71" s="177" t="s">
        <v>2454</v>
      </c>
      <c r="J71" s="4"/>
      <c r="K71" s="153">
        <f t="shared" si="1"/>
        <v>0</v>
      </c>
      <c r="L71" s="92"/>
      <c r="M71" s="65"/>
      <c r="N71" s="65"/>
      <c r="O71" s="65"/>
      <c r="P71" s="65"/>
      <c r="Q71" s="65"/>
      <c r="R71" s="65"/>
      <c r="S71" s="65"/>
      <c r="T71" s="65"/>
      <c r="U71" s="239"/>
      <c r="V71" s="325"/>
      <c r="W71" s="286">
        <v>0</v>
      </c>
      <c r="X71" s="287">
        <v>0</v>
      </c>
      <c r="Y71" s="76"/>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1"/>
      <c r="G72" s="174" t="s">
        <v>2835</v>
      </c>
      <c r="H72" s="165"/>
      <c r="I72" s="176" t="s">
        <v>2454</v>
      </c>
      <c r="J72" s="4"/>
      <c r="K72" s="153">
        <f t="shared" si="1"/>
        <v>594.80999999999995</v>
      </c>
      <c r="L72" s="92"/>
      <c r="M72" s="64">
        <v>144.63</v>
      </c>
      <c r="N72" s="64">
        <v>0</v>
      </c>
      <c r="O72" s="64">
        <v>0</v>
      </c>
      <c r="P72" s="64">
        <v>0</v>
      </c>
      <c r="Q72" s="64">
        <v>118.83</v>
      </c>
      <c r="R72" s="64">
        <v>331.35</v>
      </c>
      <c r="S72" s="64"/>
      <c r="T72" s="64"/>
      <c r="U72" s="239"/>
      <c r="V72" s="325"/>
      <c r="W72" s="284">
        <v>0</v>
      </c>
      <c r="X72" s="285">
        <v>0</v>
      </c>
      <c r="Y72" s="76"/>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1"/>
      <c r="G73" s="175" t="s">
        <v>2835</v>
      </c>
      <c r="H73" s="165"/>
      <c r="I73" s="177" t="s">
        <v>2454</v>
      </c>
      <c r="J73" s="4"/>
      <c r="K73" s="153">
        <f t="shared" si="1"/>
        <v>0</v>
      </c>
      <c r="L73" s="92"/>
      <c r="M73" s="65"/>
      <c r="N73" s="65"/>
      <c r="O73" s="65"/>
      <c r="P73" s="65"/>
      <c r="Q73" s="65"/>
      <c r="R73" s="65"/>
      <c r="S73" s="65"/>
      <c r="T73" s="65"/>
      <c r="U73" s="239"/>
      <c r="V73" s="325"/>
      <c r="W73" s="286">
        <v>0</v>
      </c>
      <c r="X73" s="287">
        <v>0</v>
      </c>
      <c r="Y73" s="76"/>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1"/>
      <c r="G74" s="174" t="s">
        <v>2835</v>
      </c>
      <c r="H74" s="165"/>
      <c r="I74" s="176" t="s">
        <v>2454</v>
      </c>
      <c r="J74" s="4"/>
      <c r="K74" s="153">
        <f t="shared" si="1"/>
        <v>0</v>
      </c>
      <c r="L74" s="92"/>
      <c r="M74" s="64"/>
      <c r="N74" s="64"/>
      <c r="O74" s="64"/>
      <c r="P74" s="64"/>
      <c r="Q74" s="64"/>
      <c r="R74" s="64"/>
      <c r="S74" s="64"/>
      <c r="T74" s="64"/>
      <c r="U74" s="239"/>
      <c r="V74" s="325"/>
      <c r="W74" s="284">
        <v>0</v>
      </c>
      <c r="X74" s="285">
        <v>0</v>
      </c>
      <c r="Y74" s="76"/>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1"/>
      <c r="G75" s="175" t="s">
        <v>2835</v>
      </c>
      <c r="H75" s="165"/>
      <c r="I75" s="177" t="s">
        <v>2454</v>
      </c>
      <c r="J75" s="4"/>
      <c r="K75" s="153">
        <f t="shared" si="1"/>
        <v>0</v>
      </c>
      <c r="L75" s="92"/>
      <c r="M75" s="65"/>
      <c r="N75" s="65"/>
      <c r="O75" s="65"/>
      <c r="P75" s="65"/>
      <c r="Q75" s="65"/>
      <c r="R75" s="65"/>
      <c r="S75" s="65"/>
      <c r="T75" s="65"/>
      <c r="U75" s="239"/>
      <c r="V75" s="325"/>
      <c r="W75" s="286">
        <v>0</v>
      </c>
      <c r="X75" s="287">
        <v>0</v>
      </c>
      <c r="Y75" s="76"/>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1"/>
      <c r="G76" s="174" t="s">
        <v>2835</v>
      </c>
      <c r="H76" s="165"/>
      <c r="I76" s="176" t="s">
        <v>2454</v>
      </c>
      <c r="J76" s="4"/>
      <c r="K76" s="153">
        <f t="shared" si="1"/>
        <v>997.43000000000006</v>
      </c>
      <c r="L76" s="92"/>
      <c r="M76" s="64">
        <v>182.81</v>
      </c>
      <c r="N76" s="64">
        <v>0</v>
      </c>
      <c r="O76" s="64">
        <v>0</v>
      </c>
      <c r="P76" s="64">
        <v>25</v>
      </c>
      <c r="Q76" s="64">
        <v>474.79</v>
      </c>
      <c r="R76" s="64"/>
      <c r="S76" s="64"/>
      <c r="T76" s="64">
        <v>314.83</v>
      </c>
      <c r="U76" s="239"/>
      <c r="V76" s="325"/>
      <c r="W76" s="284">
        <v>0</v>
      </c>
      <c r="X76" s="285">
        <v>0</v>
      </c>
      <c r="Y76" s="76"/>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1"/>
      <c r="G77" s="175" t="s">
        <v>2835</v>
      </c>
      <c r="H77" s="165"/>
      <c r="I77" s="177" t="s">
        <v>2454</v>
      </c>
      <c r="J77" s="4"/>
      <c r="K77" s="153">
        <f t="shared" si="1"/>
        <v>0</v>
      </c>
      <c r="L77" s="92"/>
      <c r="M77" s="65"/>
      <c r="N77" s="65"/>
      <c r="O77" s="65"/>
      <c r="P77" s="65"/>
      <c r="Q77" s="65"/>
      <c r="R77" s="65"/>
      <c r="S77" s="65"/>
      <c r="T77" s="65"/>
      <c r="U77" s="239"/>
      <c r="V77" s="325"/>
      <c r="W77" s="286">
        <v>0</v>
      </c>
      <c r="X77" s="287">
        <v>0</v>
      </c>
      <c r="Y77" s="76"/>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1"/>
      <c r="G78" s="174" t="s">
        <v>2835</v>
      </c>
      <c r="H78" s="165"/>
      <c r="I78" s="176" t="s">
        <v>2454</v>
      </c>
      <c r="J78" s="4"/>
      <c r="K78" s="153">
        <f t="shared" si="1"/>
        <v>0</v>
      </c>
      <c r="L78" s="92"/>
      <c r="M78" s="64"/>
      <c r="N78" s="64"/>
      <c r="O78" s="64"/>
      <c r="P78" s="64"/>
      <c r="Q78" s="64"/>
      <c r="R78" s="64"/>
      <c r="S78" s="64"/>
      <c r="T78" s="64"/>
      <c r="U78" s="239"/>
      <c r="V78" s="325"/>
      <c r="W78" s="284">
        <v>0</v>
      </c>
      <c r="X78" s="285">
        <v>0</v>
      </c>
      <c r="Y78" s="76"/>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1"/>
      <c r="G79" s="175" t="s">
        <v>2835</v>
      </c>
      <c r="H79" s="165"/>
      <c r="I79" s="177" t="s">
        <v>2454</v>
      </c>
      <c r="J79" s="4"/>
      <c r="K79" s="153">
        <f t="shared" si="1"/>
        <v>1199.6599999999999</v>
      </c>
      <c r="L79" s="92"/>
      <c r="M79" s="65">
        <v>130.97</v>
      </c>
      <c r="N79" s="65">
        <v>0</v>
      </c>
      <c r="O79" s="65">
        <v>0</v>
      </c>
      <c r="P79" s="65">
        <v>0</v>
      </c>
      <c r="Q79" s="65">
        <v>470.92</v>
      </c>
      <c r="R79" s="65"/>
      <c r="S79" s="65">
        <v>597.77</v>
      </c>
      <c r="T79" s="65"/>
      <c r="U79" s="239"/>
      <c r="V79" s="325"/>
      <c r="W79" s="286">
        <v>0</v>
      </c>
      <c r="X79" s="287">
        <v>0</v>
      </c>
      <c r="Y79" s="76"/>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1"/>
      <c r="G80" s="174" t="s">
        <v>2835</v>
      </c>
      <c r="H80" s="165"/>
      <c r="I80" s="176" t="s">
        <v>2453</v>
      </c>
      <c r="J80" s="4"/>
      <c r="K80" s="153">
        <f t="shared" si="1"/>
        <v>0</v>
      </c>
      <c r="L80" s="92"/>
      <c r="M80" s="64"/>
      <c r="N80" s="64"/>
      <c r="O80" s="64"/>
      <c r="P80" s="64"/>
      <c r="Q80" s="64"/>
      <c r="R80" s="64"/>
      <c r="S80" s="64"/>
      <c r="T80" s="64"/>
      <c r="U80" s="239"/>
      <c r="V80" s="325"/>
      <c r="W80" s="284">
        <v>0</v>
      </c>
      <c r="X80" s="285">
        <v>0</v>
      </c>
      <c r="Y80" s="76"/>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1"/>
      <c r="G81" s="175" t="s">
        <v>2835</v>
      </c>
      <c r="H81" s="165"/>
      <c r="I81" s="177" t="s">
        <v>2453</v>
      </c>
      <c r="J81" s="4"/>
      <c r="K81" s="153">
        <f t="shared" ref="K81:K144" si="2">SUM(M81:T81)</f>
        <v>0</v>
      </c>
      <c r="L81" s="92"/>
      <c r="M81" s="65"/>
      <c r="N81" s="65"/>
      <c r="O81" s="65"/>
      <c r="P81" s="65"/>
      <c r="Q81" s="65"/>
      <c r="R81" s="65"/>
      <c r="S81" s="65"/>
      <c r="T81" s="65"/>
      <c r="U81" s="239"/>
      <c r="V81" s="325"/>
      <c r="W81" s="286">
        <v>0</v>
      </c>
      <c r="X81" s="287">
        <v>0</v>
      </c>
      <c r="Y81" s="76"/>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1"/>
      <c r="G82" s="174" t="s">
        <v>2835</v>
      </c>
      <c r="H82" s="165"/>
      <c r="I82" s="176" t="s">
        <v>2453</v>
      </c>
      <c r="J82" s="4"/>
      <c r="K82" s="153">
        <f t="shared" si="2"/>
        <v>0</v>
      </c>
      <c r="L82" s="92"/>
      <c r="M82" s="64"/>
      <c r="N82" s="64"/>
      <c r="O82" s="64"/>
      <c r="P82" s="64"/>
      <c r="Q82" s="64"/>
      <c r="R82" s="64"/>
      <c r="S82" s="64"/>
      <c r="T82" s="64"/>
      <c r="U82" s="239"/>
      <c r="V82" s="325"/>
      <c r="W82" s="284">
        <v>0</v>
      </c>
      <c r="X82" s="285">
        <v>0</v>
      </c>
      <c r="Y82" s="76"/>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1"/>
      <c r="G83" s="175" t="s">
        <v>2835</v>
      </c>
      <c r="H83" s="165"/>
      <c r="I83" s="177" t="s">
        <v>2453</v>
      </c>
      <c r="J83" s="4"/>
      <c r="K83" s="153">
        <f t="shared" si="2"/>
        <v>0</v>
      </c>
      <c r="L83" s="92"/>
      <c r="M83" s="65"/>
      <c r="N83" s="65"/>
      <c r="O83" s="65"/>
      <c r="P83" s="65"/>
      <c r="Q83" s="65"/>
      <c r="R83" s="65"/>
      <c r="S83" s="65"/>
      <c r="T83" s="65"/>
      <c r="U83" s="239"/>
      <c r="V83" s="325"/>
      <c r="W83" s="286">
        <v>0</v>
      </c>
      <c r="X83" s="287">
        <v>0</v>
      </c>
      <c r="Y83" s="76"/>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1"/>
      <c r="G84" s="174" t="s">
        <v>2835</v>
      </c>
      <c r="H84" s="165"/>
      <c r="I84" s="176" t="s">
        <v>2453</v>
      </c>
      <c r="J84" s="4"/>
      <c r="K84" s="153">
        <f t="shared" si="2"/>
        <v>0</v>
      </c>
      <c r="L84" s="92"/>
      <c r="M84" s="64"/>
      <c r="N84" s="64"/>
      <c r="O84" s="64"/>
      <c r="P84" s="64"/>
      <c r="Q84" s="64"/>
      <c r="R84" s="64"/>
      <c r="S84" s="64"/>
      <c r="T84" s="64"/>
      <c r="U84" s="239"/>
      <c r="V84" s="325"/>
      <c r="W84" s="284">
        <v>0</v>
      </c>
      <c r="X84" s="285">
        <v>0</v>
      </c>
      <c r="Y84" s="76"/>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1"/>
      <c r="G85" s="175" t="s">
        <v>2835</v>
      </c>
      <c r="H85" s="165"/>
      <c r="I85" s="177" t="s">
        <v>2453</v>
      </c>
      <c r="J85" s="4"/>
      <c r="K85" s="153">
        <f t="shared" si="2"/>
        <v>0</v>
      </c>
      <c r="L85" s="92"/>
      <c r="M85" s="65"/>
      <c r="N85" s="65"/>
      <c r="O85" s="65"/>
      <c r="P85" s="65"/>
      <c r="Q85" s="65"/>
      <c r="R85" s="65"/>
      <c r="S85" s="65"/>
      <c r="T85" s="65"/>
      <c r="U85" s="239"/>
      <c r="V85" s="325"/>
      <c r="W85" s="286">
        <v>0</v>
      </c>
      <c r="X85" s="287">
        <v>0</v>
      </c>
      <c r="Y85" s="76"/>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1"/>
      <c r="G86" s="174" t="s">
        <v>2835</v>
      </c>
      <c r="H86" s="165"/>
      <c r="I86" s="176" t="s">
        <v>2453</v>
      </c>
      <c r="J86" s="4"/>
      <c r="K86" s="153">
        <f t="shared" si="2"/>
        <v>0</v>
      </c>
      <c r="L86" s="92"/>
      <c r="M86" s="64"/>
      <c r="N86" s="64"/>
      <c r="O86" s="64"/>
      <c r="P86" s="64"/>
      <c r="Q86" s="64"/>
      <c r="R86" s="64"/>
      <c r="S86" s="64"/>
      <c r="T86" s="64"/>
      <c r="U86" s="239"/>
      <c r="V86" s="325"/>
      <c r="W86" s="284">
        <v>0</v>
      </c>
      <c r="X86" s="285">
        <v>0</v>
      </c>
      <c r="Y86" s="76"/>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1"/>
      <c r="G87" s="175" t="s">
        <v>2835</v>
      </c>
      <c r="H87" s="165"/>
      <c r="I87" s="177" t="s">
        <v>2453</v>
      </c>
      <c r="J87" s="4"/>
      <c r="K87" s="153">
        <f t="shared" si="2"/>
        <v>0</v>
      </c>
      <c r="L87" s="92"/>
      <c r="M87" s="65"/>
      <c r="N87" s="65"/>
      <c r="O87" s="65"/>
      <c r="P87" s="65"/>
      <c r="Q87" s="65"/>
      <c r="R87" s="65"/>
      <c r="S87" s="65"/>
      <c r="T87" s="65"/>
      <c r="U87" s="239"/>
      <c r="V87" s="325"/>
      <c r="W87" s="286">
        <v>0</v>
      </c>
      <c r="X87" s="287">
        <v>0</v>
      </c>
      <c r="Y87" s="76"/>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1"/>
      <c r="G88" s="174" t="s">
        <v>2835</v>
      </c>
      <c r="H88" s="165"/>
      <c r="I88" s="176" t="s">
        <v>2453</v>
      </c>
      <c r="J88" s="4"/>
      <c r="K88" s="153">
        <f t="shared" si="2"/>
        <v>0</v>
      </c>
      <c r="L88" s="92"/>
      <c r="M88" s="64"/>
      <c r="N88" s="64"/>
      <c r="O88" s="64"/>
      <c r="P88" s="64"/>
      <c r="Q88" s="64"/>
      <c r="R88" s="64"/>
      <c r="S88" s="64"/>
      <c r="T88" s="64"/>
      <c r="U88" s="239"/>
      <c r="V88" s="325"/>
      <c r="W88" s="284">
        <v>0</v>
      </c>
      <c r="X88" s="285">
        <v>0</v>
      </c>
      <c r="Y88" s="76"/>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1"/>
      <c r="G89" s="175" t="s">
        <v>2835</v>
      </c>
      <c r="H89" s="165"/>
      <c r="I89" s="177" t="s">
        <v>2453</v>
      </c>
      <c r="J89" s="4"/>
      <c r="K89" s="153">
        <f t="shared" si="2"/>
        <v>0</v>
      </c>
      <c r="L89" s="92"/>
      <c r="M89" s="65"/>
      <c r="N89" s="65"/>
      <c r="O89" s="65"/>
      <c r="P89" s="65"/>
      <c r="Q89" s="65"/>
      <c r="R89" s="65"/>
      <c r="S89" s="65"/>
      <c r="T89" s="65"/>
      <c r="U89" s="239"/>
      <c r="V89" s="325"/>
      <c r="W89" s="286">
        <v>0</v>
      </c>
      <c r="X89" s="287">
        <v>0</v>
      </c>
      <c r="Y89" s="76"/>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1"/>
      <c r="G90" s="174" t="s">
        <v>2835</v>
      </c>
      <c r="H90" s="165"/>
      <c r="I90" s="176" t="s">
        <v>2453</v>
      </c>
      <c r="J90" s="4"/>
      <c r="K90" s="153">
        <f t="shared" si="2"/>
        <v>0</v>
      </c>
      <c r="L90" s="92"/>
      <c r="M90" s="64"/>
      <c r="N90" s="64"/>
      <c r="O90" s="64"/>
      <c r="P90" s="64"/>
      <c r="Q90" s="64"/>
      <c r="R90" s="64"/>
      <c r="S90" s="64"/>
      <c r="T90" s="64"/>
      <c r="U90" s="239"/>
      <c r="V90" s="325"/>
      <c r="W90" s="284">
        <v>0</v>
      </c>
      <c r="X90" s="285">
        <v>0</v>
      </c>
      <c r="Y90" s="76"/>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1"/>
      <c r="G91" s="175" t="s">
        <v>2835</v>
      </c>
      <c r="H91" s="165"/>
      <c r="I91" s="177" t="s">
        <v>2453</v>
      </c>
      <c r="J91" s="4"/>
      <c r="K91" s="153">
        <f t="shared" si="2"/>
        <v>0</v>
      </c>
      <c r="L91" s="92"/>
      <c r="M91" s="65"/>
      <c r="N91" s="65"/>
      <c r="O91" s="65"/>
      <c r="P91" s="65"/>
      <c r="Q91" s="65"/>
      <c r="R91" s="65"/>
      <c r="S91" s="65"/>
      <c r="T91" s="65"/>
      <c r="U91" s="239"/>
      <c r="V91" s="325"/>
      <c r="W91" s="286">
        <v>0</v>
      </c>
      <c r="X91" s="287">
        <v>0</v>
      </c>
      <c r="Y91" s="76"/>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1"/>
      <c r="G92" s="174" t="s">
        <v>2835</v>
      </c>
      <c r="H92" s="165"/>
      <c r="I92" s="176" t="s">
        <v>2453</v>
      </c>
      <c r="J92" s="4"/>
      <c r="K92" s="153">
        <f t="shared" si="2"/>
        <v>0</v>
      </c>
      <c r="L92" s="92"/>
      <c r="M92" s="64"/>
      <c r="N92" s="64"/>
      <c r="O92" s="64"/>
      <c r="P92" s="64"/>
      <c r="Q92" s="64"/>
      <c r="R92" s="64"/>
      <c r="S92" s="64"/>
      <c r="T92" s="64"/>
      <c r="U92" s="239"/>
      <c r="V92" s="325"/>
      <c r="W92" s="284">
        <v>0</v>
      </c>
      <c r="X92" s="285">
        <v>0</v>
      </c>
      <c r="Y92" s="76"/>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1"/>
      <c r="G93" s="175" t="s">
        <v>2835</v>
      </c>
      <c r="H93" s="165"/>
      <c r="I93" s="177" t="s">
        <v>2453</v>
      </c>
      <c r="J93" s="4"/>
      <c r="K93" s="153">
        <f t="shared" si="2"/>
        <v>0</v>
      </c>
      <c r="L93" s="92"/>
      <c r="M93" s="65"/>
      <c r="N93" s="65"/>
      <c r="O93" s="65"/>
      <c r="P93" s="65"/>
      <c r="Q93" s="65"/>
      <c r="R93" s="65"/>
      <c r="S93" s="65"/>
      <c r="T93" s="65"/>
      <c r="U93" s="239"/>
      <c r="V93" s="325"/>
      <c r="W93" s="286">
        <v>0</v>
      </c>
      <c r="X93" s="287">
        <v>0</v>
      </c>
      <c r="Y93" s="76"/>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1"/>
      <c r="G94" s="174" t="s">
        <v>2835</v>
      </c>
      <c r="H94" s="165"/>
      <c r="I94" s="176" t="s">
        <v>2453</v>
      </c>
      <c r="J94" s="4"/>
      <c r="K94" s="153">
        <f t="shared" si="2"/>
        <v>0</v>
      </c>
      <c r="L94" s="92"/>
      <c r="M94" s="64"/>
      <c r="N94" s="64"/>
      <c r="O94" s="64"/>
      <c r="P94" s="64"/>
      <c r="Q94" s="64"/>
      <c r="R94" s="64"/>
      <c r="S94" s="64"/>
      <c r="T94" s="64"/>
      <c r="U94" s="239"/>
      <c r="V94" s="325"/>
      <c r="W94" s="284">
        <v>0</v>
      </c>
      <c r="X94" s="285">
        <v>0</v>
      </c>
      <c r="Y94" s="76"/>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1"/>
      <c r="G95" s="175" t="s">
        <v>2835</v>
      </c>
      <c r="H95" s="165"/>
      <c r="I95" s="177" t="s">
        <v>2453</v>
      </c>
      <c r="J95" s="4"/>
      <c r="K95" s="153">
        <f t="shared" si="2"/>
        <v>0</v>
      </c>
      <c r="L95" s="92"/>
      <c r="M95" s="65"/>
      <c r="N95" s="65"/>
      <c r="O95" s="65"/>
      <c r="P95" s="65"/>
      <c r="Q95" s="65"/>
      <c r="R95" s="65"/>
      <c r="S95" s="65"/>
      <c r="T95" s="65"/>
      <c r="U95" s="239"/>
      <c r="V95" s="325"/>
      <c r="W95" s="286">
        <v>0</v>
      </c>
      <c r="X95" s="287">
        <v>0</v>
      </c>
      <c r="Y95" s="76"/>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1"/>
      <c r="G96" s="174" t="s">
        <v>2836</v>
      </c>
      <c r="H96" s="165"/>
      <c r="I96" s="176" t="s">
        <v>2846</v>
      </c>
      <c r="J96" s="4"/>
      <c r="K96" s="153">
        <f t="shared" si="2"/>
        <v>0</v>
      </c>
      <c r="L96" s="92"/>
      <c r="M96" s="64"/>
      <c r="N96" s="64"/>
      <c r="O96" s="64"/>
      <c r="P96" s="64"/>
      <c r="Q96" s="64"/>
      <c r="R96" s="64"/>
      <c r="S96" s="64"/>
      <c r="T96" s="64"/>
      <c r="U96" s="239"/>
      <c r="V96" s="325"/>
      <c r="W96" s="284">
        <v>0</v>
      </c>
      <c r="X96" s="285">
        <v>0</v>
      </c>
      <c r="Y96" s="76"/>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1"/>
      <c r="G97" s="175" t="s">
        <v>2836</v>
      </c>
      <c r="H97" s="165"/>
      <c r="I97" s="177" t="s">
        <v>2846</v>
      </c>
      <c r="J97" s="4"/>
      <c r="K97" s="153">
        <f t="shared" si="2"/>
        <v>0</v>
      </c>
      <c r="L97" s="92"/>
      <c r="M97" s="65"/>
      <c r="N97" s="65"/>
      <c r="O97" s="65"/>
      <c r="P97" s="65"/>
      <c r="Q97" s="65"/>
      <c r="R97" s="65"/>
      <c r="S97" s="65"/>
      <c r="T97" s="65"/>
      <c r="U97" s="239"/>
      <c r="V97" s="325"/>
      <c r="W97" s="286">
        <v>0</v>
      </c>
      <c r="X97" s="287">
        <v>0</v>
      </c>
      <c r="Y97" s="76"/>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1"/>
      <c r="G98" s="174" t="s">
        <v>2836</v>
      </c>
      <c r="H98" s="165"/>
      <c r="I98" s="176" t="s">
        <v>2846</v>
      </c>
      <c r="J98" s="4"/>
      <c r="K98" s="153">
        <f t="shared" si="2"/>
        <v>0</v>
      </c>
      <c r="L98" s="92"/>
      <c r="M98" s="64"/>
      <c r="N98" s="64"/>
      <c r="O98" s="64"/>
      <c r="P98" s="64"/>
      <c r="Q98" s="64"/>
      <c r="R98" s="64"/>
      <c r="S98" s="64"/>
      <c r="T98" s="64"/>
      <c r="U98" s="239"/>
      <c r="V98" s="325"/>
      <c r="W98" s="284">
        <v>0</v>
      </c>
      <c r="X98" s="285">
        <v>0</v>
      </c>
      <c r="Y98" s="76"/>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1"/>
      <c r="G99" s="175" t="s">
        <v>2836</v>
      </c>
      <c r="H99" s="165"/>
      <c r="I99" s="177" t="s">
        <v>2846</v>
      </c>
      <c r="J99" s="4"/>
      <c r="K99" s="153">
        <f t="shared" si="2"/>
        <v>0</v>
      </c>
      <c r="L99" s="92"/>
      <c r="M99" s="65"/>
      <c r="N99" s="65"/>
      <c r="O99" s="65"/>
      <c r="P99" s="65"/>
      <c r="Q99" s="65"/>
      <c r="R99" s="65"/>
      <c r="S99" s="65"/>
      <c r="T99" s="65"/>
      <c r="U99" s="239"/>
      <c r="V99" s="325"/>
      <c r="W99" s="286">
        <v>0</v>
      </c>
      <c r="X99" s="287">
        <v>0</v>
      </c>
      <c r="Y99" s="76"/>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1"/>
      <c r="G100" s="174" t="s">
        <v>2836</v>
      </c>
      <c r="H100" s="165"/>
      <c r="I100" s="176" t="s">
        <v>2846</v>
      </c>
      <c r="J100" s="4"/>
      <c r="K100" s="153">
        <f t="shared" si="2"/>
        <v>0</v>
      </c>
      <c r="L100" s="92"/>
      <c r="M100" s="64"/>
      <c r="N100" s="64"/>
      <c r="O100" s="64"/>
      <c r="P100" s="64"/>
      <c r="Q100" s="64"/>
      <c r="R100" s="64"/>
      <c r="S100" s="64"/>
      <c r="T100" s="64"/>
      <c r="U100" s="239"/>
      <c r="V100" s="325"/>
      <c r="W100" s="284">
        <v>0</v>
      </c>
      <c r="X100" s="285">
        <v>0</v>
      </c>
      <c r="Y100" s="76"/>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1"/>
      <c r="G101" s="175" t="s">
        <v>2836</v>
      </c>
      <c r="H101" s="165"/>
      <c r="I101" s="177" t="s">
        <v>2846</v>
      </c>
      <c r="J101" s="4"/>
      <c r="K101" s="153">
        <f t="shared" si="2"/>
        <v>0</v>
      </c>
      <c r="L101" s="92"/>
      <c r="M101" s="65"/>
      <c r="N101" s="65"/>
      <c r="O101" s="65"/>
      <c r="P101" s="65"/>
      <c r="Q101" s="65"/>
      <c r="R101" s="65"/>
      <c r="S101" s="65"/>
      <c r="T101" s="65"/>
      <c r="U101" s="239"/>
      <c r="V101" s="325"/>
      <c r="W101" s="286">
        <v>0</v>
      </c>
      <c r="X101" s="287">
        <v>0</v>
      </c>
      <c r="Y101" s="76"/>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1"/>
      <c r="G102" s="174" t="s">
        <v>2836</v>
      </c>
      <c r="H102" s="165"/>
      <c r="I102" s="176" t="s">
        <v>2846</v>
      </c>
      <c r="J102" s="4"/>
      <c r="K102" s="153">
        <f t="shared" si="2"/>
        <v>0</v>
      </c>
      <c r="L102" s="92"/>
      <c r="M102" s="64"/>
      <c r="N102" s="64"/>
      <c r="O102" s="64"/>
      <c r="P102" s="64"/>
      <c r="Q102" s="64"/>
      <c r="R102" s="64"/>
      <c r="S102" s="64"/>
      <c r="T102" s="64"/>
      <c r="U102" s="239"/>
      <c r="V102" s="325"/>
      <c r="W102" s="284">
        <v>0</v>
      </c>
      <c r="X102" s="285">
        <v>0</v>
      </c>
      <c r="Y102" s="76"/>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1"/>
      <c r="G103" s="175" t="s">
        <v>2836</v>
      </c>
      <c r="H103" s="165"/>
      <c r="I103" s="177" t="s">
        <v>2846</v>
      </c>
      <c r="J103" s="4"/>
      <c r="K103" s="153">
        <f t="shared" si="2"/>
        <v>0</v>
      </c>
      <c r="L103" s="92"/>
      <c r="M103" s="65"/>
      <c r="N103" s="65"/>
      <c r="O103" s="65"/>
      <c r="P103" s="65"/>
      <c r="Q103" s="65"/>
      <c r="R103" s="65"/>
      <c r="S103" s="65"/>
      <c r="T103" s="65"/>
      <c r="U103" s="239"/>
      <c r="V103" s="325"/>
      <c r="W103" s="286">
        <v>0</v>
      </c>
      <c r="X103" s="287">
        <v>0</v>
      </c>
      <c r="Y103" s="76"/>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1"/>
      <c r="G104" s="174" t="s">
        <v>2836</v>
      </c>
      <c r="H104" s="165"/>
      <c r="I104" s="176" t="s">
        <v>2846</v>
      </c>
      <c r="J104" s="4"/>
      <c r="K104" s="153">
        <f t="shared" si="2"/>
        <v>0</v>
      </c>
      <c r="L104" s="92"/>
      <c r="M104" s="64"/>
      <c r="N104" s="64"/>
      <c r="O104" s="64"/>
      <c r="P104" s="64"/>
      <c r="Q104" s="64"/>
      <c r="R104" s="64"/>
      <c r="S104" s="64"/>
      <c r="T104" s="64"/>
      <c r="U104" s="239"/>
      <c r="V104" s="325"/>
      <c r="W104" s="284">
        <v>0</v>
      </c>
      <c r="X104" s="285">
        <v>0</v>
      </c>
      <c r="Y104" s="76"/>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1"/>
      <c r="G105" s="175" t="s">
        <v>2836</v>
      </c>
      <c r="H105" s="165"/>
      <c r="I105" s="177" t="s">
        <v>2846</v>
      </c>
      <c r="J105" s="4"/>
      <c r="K105" s="153">
        <f t="shared" si="2"/>
        <v>0</v>
      </c>
      <c r="L105" s="92"/>
      <c r="M105" s="65"/>
      <c r="N105" s="65"/>
      <c r="O105" s="65"/>
      <c r="P105" s="65"/>
      <c r="Q105" s="65"/>
      <c r="R105" s="65"/>
      <c r="S105" s="65"/>
      <c r="T105" s="65"/>
      <c r="U105" s="239"/>
      <c r="V105" s="325"/>
      <c r="W105" s="286">
        <v>0</v>
      </c>
      <c r="X105" s="287">
        <v>0</v>
      </c>
      <c r="Y105" s="76"/>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1"/>
      <c r="G106" s="174" t="s">
        <v>2836</v>
      </c>
      <c r="H106" s="165"/>
      <c r="I106" s="176" t="s">
        <v>2846</v>
      </c>
      <c r="J106" s="4"/>
      <c r="K106" s="153">
        <f t="shared" si="2"/>
        <v>0</v>
      </c>
      <c r="L106" s="92"/>
      <c r="M106" s="64"/>
      <c r="N106" s="64"/>
      <c r="O106" s="64"/>
      <c r="P106" s="64"/>
      <c r="Q106" s="64"/>
      <c r="R106" s="64"/>
      <c r="S106" s="64"/>
      <c r="T106" s="64"/>
      <c r="U106" s="239"/>
      <c r="V106" s="325"/>
      <c r="W106" s="284">
        <v>0</v>
      </c>
      <c r="X106" s="285">
        <v>0</v>
      </c>
      <c r="Y106" s="76"/>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1"/>
      <c r="G107" s="175" t="s">
        <v>2836</v>
      </c>
      <c r="H107" s="165"/>
      <c r="I107" s="177" t="s">
        <v>2846</v>
      </c>
      <c r="J107" s="4"/>
      <c r="K107" s="153">
        <f t="shared" si="2"/>
        <v>0</v>
      </c>
      <c r="L107" s="92"/>
      <c r="M107" s="65"/>
      <c r="N107" s="65"/>
      <c r="O107" s="65"/>
      <c r="P107" s="65"/>
      <c r="Q107" s="65"/>
      <c r="R107" s="65"/>
      <c r="S107" s="65"/>
      <c r="T107" s="65"/>
      <c r="U107" s="239"/>
      <c r="V107" s="325"/>
      <c r="W107" s="286">
        <v>0</v>
      </c>
      <c r="X107" s="287">
        <v>0</v>
      </c>
      <c r="Y107" s="76"/>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1"/>
      <c r="G108" s="174" t="s">
        <v>2836</v>
      </c>
      <c r="H108" s="165"/>
      <c r="I108" s="176" t="s">
        <v>2846</v>
      </c>
      <c r="J108" s="4"/>
      <c r="K108" s="153">
        <f t="shared" si="2"/>
        <v>0</v>
      </c>
      <c r="L108" s="92"/>
      <c r="M108" s="64"/>
      <c r="N108" s="64"/>
      <c r="O108" s="64"/>
      <c r="P108" s="64"/>
      <c r="Q108" s="64"/>
      <c r="R108" s="64"/>
      <c r="S108" s="64"/>
      <c r="T108" s="64"/>
      <c r="U108" s="239"/>
      <c r="V108" s="325"/>
      <c r="W108" s="284">
        <v>0</v>
      </c>
      <c r="X108" s="285">
        <v>0</v>
      </c>
      <c r="Y108" s="76"/>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1"/>
      <c r="G109" s="175" t="s">
        <v>2836</v>
      </c>
      <c r="H109" s="165"/>
      <c r="I109" s="177" t="s">
        <v>2846</v>
      </c>
      <c r="J109" s="4"/>
      <c r="K109" s="153">
        <f t="shared" si="2"/>
        <v>0</v>
      </c>
      <c r="L109" s="92"/>
      <c r="M109" s="65"/>
      <c r="N109" s="65"/>
      <c r="O109" s="65"/>
      <c r="P109" s="65"/>
      <c r="Q109" s="65"/>
      <c r="R109" s="65"/>
      <c r="S109" s="65"/>
      <c r="T109" s="65"/>
      <c r="U109" s="239"/>
      <c r="V109" s="325"/>
      <c r="W109" s="286">
        <v>0</v>
      </c>
      <c r="X109" s="287">
        <v>0</v>
      </c>
      <c r="Y109" s="76"/>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1"/>
      <c r="G110" s="174" t="s">
        <v>2836</v>
      </c>
      <c r="H110" s="165"/>
      <c r="I110" s="176" t="s">
        <v>2846</v>
      </c>
      <c r="J110" s="4"/>
      <c r="K110" s="153">
        <f t="shared" si="2"/>
        <v>0</v>
      </c>
      <c r="L110" s="92"/>
      <c r="M110" s="64"/>
      <c r="N110" s="64"/>
      <c r="O110" s="64"/>
      <c r="P110" s="64"/>
      <c r="Q110" s="64"/>
      <c r="R110" s="64"/>
      <c r="S110" s="64"/>
      <c r="T110" s="64"/>
      <c r="U110" s="239"/>
      <c r="V110" s="325"/>
      <c r="W110" s="284">
        <v>0</v>
      </c>
      <c r="X110" s="285">
        <v>0</v>
      </c>
      <c r="Y110" s="76"/>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1"/>
      <c r="G111" s="175" t="s">
        <v>2836</v>
      </c>
      <c r="H111" s="165"/>
      <c r="I111" s="177" t="s">
        <v>2846</v>
      </c>
      <c r="J111" s="4"/>
      <c r="K111" s="153">
        <f t="shared" si="2"/>
        <v>0</v>
      </c>
      <c r="L111" s="92"/>
      <c r="M111" s="65"/>
      <c r="N111" s="65"/>
      <c r="O111" s="65"/>
      <c r="P111" s="65"/>
      <c r="Q111" s="65"/>
      <c r="R111" s="65"/>
      <c r="S111" s="65"/>
      <c r="T111" s="65"/>
      <c r="U111" s="239"/>
      <c r="V111" s="325"/>
      <c r="W111" s="286">
        <v>0</v>
      </c>
      <c r="X111" s="287">
        <v>0</v>
      </c>
      <c r="Y111" s="76"/>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1"/>
      <c r="G112" s="174" t="s">
        <v>2836</v>
      </c>
      <c r="H112" s="165"/>
      <c r="I112" s="176" t="s">
        <v>2846</v>
      </c>
      <c r="J112" s="4"/>
      <c r="K112" s="153">
        <f t="shared" si="2"/>
        <v>0</v>
      </c>
      <c r="L112" s="92"/>
      <c r="M112" s="64"/>
      <c r="N112" s="64"/>
      <c r="O112" s="64"/>
      <c r="P112" s="64"/>
      <c r="Q112" s="64"/>
      <c r="R112" s="64"/>
      <c r="S112" s="64"/>
      <c r="T112" s="64"/>
      <c r="U112" s="239"/>
      <c r="V112" s="325"/>
      <c r="W112" s="284">
        <v>0</v>
      </c>
      <c r="X112" s="285">
        <v>0</v>
      </c>
      <c r="Y112" s="76"/>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1"/>
      <c r="G113" s="175" t="s">
        <v>2836</v>
      </c>
      <c r="H113" s="165"/>
      <c r="I113" s="177" t="s">
        <v>2847</v>
      </c>
      <c r="J113" s="4"/>
      <c r="K113" s="153">
        <f t="shared" si="2"/>
        <v>0</v>
      </c>
      <c r="L113" s="92"/>
      <c r="M113" s="65"/>
      <c r="N113" s="65"/>
      <c r="O113" s="65"/>
      <c r="P113" s="65"/>
      <c r="Q113" s="65"/>
      <c r="R113" s="65"/>
      <c r="S113" s="65"/>
      <c r="T113" s="65"/>
      <c r="U113" s="239"/>
      <c r="V113" s="325"/>
      <c r="W113" s="286">
        <v>0</v>
      </c>
      <c r="X113" s="287">
        <v>0</v>
      </c>
      <c r="Y113" s="76"/>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1"/>
      <c r="G114" s="174" t="s">
        <v>2836</v>
      </c>
      <c r="H114" s="165"/>
      <c r="I114" s="176" t="s">
        <v>2847</v>
      </c>
      <c r="J114" s="4"/>
      <c r="K114" s="153">
        <f t="shared" si="2"/>
        <v>0</v>
      </c>
      <c r="L114" s="92"/>
      <c r="M114" s="64"/>
      <c r="N114" s="64"/>
      <c r="O114" s="64"/>
      <c r="P114" s="64"/>
      <c r="Q114" s="64"/>
      <c r="R114" s="64"/>
      <c r="S114" s="64"/>
      <c r="T114" s="64"/>
      <c r="U114" s="239"/>
      <c r="V114" s="325"/>
      <c r="W114" s="284">
        <v>0</v>
      </c>
      <c r="X114" s="285">
        <v>0</v>
      </c>
      <c r="Y114" s="76"/>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1"/>
      <c r="G115" s="175" t="s">
        <v>2836</v>
      </c>
      <c r="H115" s="165"/>
      <c r="I115" s="177" t="s">
        <v>2847</v>
      </c>
      <c r="J115" s="4"/>
      <c r="K115" s="153">
        <f t="shared" si="2"/>
        <v>0</v>
      </c>
      <c r="L115" s="92"/>
      <c r="M115" s="65"/>
      <c r="N115" s="65"/>
      <c r="O115" s="65"/>
      <c r="P115" s="65"/>
      <c r="Q115" s="65"/>
      <c r="R115" s="65"/>
      <c r="S115" s="65"/>
      <c r="T115" s="65"/>
      <c r="U115" s="239"/>
      <c r="V115" s="325"/>
      <c r="W115" s="286">
        <v>0</v>
      </c>
      <c r="X115" s="287">
        <v>0</v>
      </c>
      <c r="Y115" s="76"/>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1"/>
      <c r="G116" s="174" t="s">
        <v>2836</v>
      </c>
      <c r="H116" s="165"/>
      <c r="I116" s="176" t="s">
        <v>2847</v>
      </c>
      <c r="J116" s="4"/>
      <c r="K116" s="153">
        <f t="shared" si="2"/>
        <v>0</v>
      </c>
      <c r="L116" s="92"/>
      <c r="M116" s="64"/>
      <c r="N116" s="64"/>
      <c r="O116" s="64"/>
      <c r="P116" s="64"/>
      <c r="Q116" s="64"/>
      <c r="R116" s="64"/>
      <c r="S116" s="64"/>
      <c r="T116" s="64"/>
      <c r="U116" s="239"/>
      <c r="V116" s="325"/>
      <c r="W116" s="284">
        <v>0</v>
      </c>
      <c r="X116" s="285">
        <v>0</v>
      </c>
      <c r="Y116" s="76"/>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1"/>
      <c r="G117" s="175" t="s">
        <v>2836</v>
      </c>
      <c r="H117" s="165"/>
      <c r="I117" s="177" t="s">
        <v>2847</v>
      </c>
      <c r="J117" s="4"/>
      <c r="K117" s="153">
        <f t="shared" si="2"/>
        <v>0</v>
      </c>
      <c r="L117" s="92"/>
      <c r="M117" s="65"/>
      <c r="N117" s="65"/>
      <c r="O117" s="65"/>
      <c r="P117" s="65"/>
      <c r="Q117" s="65"/>
      <c r="R117" s="65"/>
      <c r="S117" s="65"/>
      <c r="T117" s="65"/>
      <c r="U117" s="239"/>
      <c r="V117" s="325"/>
      <c r="W117" s="286">
        <v>0</v>
      </c>
      <c r="X117" s="287">
        <v>0</v>
      </c>
      <c r="Y117" s="76"/>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1"/>
      <c r="G118" s="174" t="s">
        <v>2836</v>
      </c>
      <c r="H118" s="165"/>
      <c r="I118" s="176" t="s">
        <v>2847</v>
      </c>
      <c r="J118" s="4"/>
      <c r="K118" s="153">
        <f t="shared" si="2"/>
        <v>0</v>
      </c>
      <c r="L118" s="92"/>
      <c r="M118" s="64"/>
      <c r="N118" s="64"/>
      <c r="O118" s="64"/>
      <c r="P118" s="64"/>
      <c r="Q118" s="64"/>
      <c r="R118" s="64"/>
      <c r="S118" s="64"/>
      <c r="T118" s="64"/>
      <c r="U118" s="239"/>
      <c r="V118" s="325"/>
      <c r="W118" s="284">
        <v>0</v>
      </c>
      <c r="X118" s="285">
        <v>0</v>
      </c>
      <c r="Y118" s="76"/>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1"/>
      <c r="G119" s="175" t="s">
        <v>2836</v>
      </c>
      <c r="H119" s="165"/>
      <c r="I119" s="177" t="s">
        <v>2847</v>
      </c>
      <c r="J119" s="4"/>
      <c r="K119" s="153">
        <f t="shared" si="2"/>
        <v>0</v>
      </c>
      <c r="L119" s="92"/>
      <c r="M119" s="65"/>
      <c r="N119" s="65"/>
      <c r="O119" s="65"/>
      <c r="P119" s="65"/>
      <c r="Q119" s="65"/>
      <c r="R119" s="65"/>
      <c r="S119" s="65"/>
      <c r="T119" s="65"/>
      <c r="U119" s="239"/>
      <c r="V119" s="325"/>
      <c r="W119" s="286">
        <v>0</v>
      </c>
      <c r="X119" s="287">
        <v>0</v>
      </c>
      <c r="Y119" s="76"/>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1"/>
      <c r="G120" s="174" t="s">
        <v>2836</v>
      </c>
      <c r="H120" s="165"/>
      <c r="I120" s="176" t="s">
        <v>2847</v>
      </c>
      <c r="J120" s="4"/>
      <c r="K120" s="153">
        <f t="shared" si="2"/>
        <v>0</v>
      </c>
      <c r="L120" s="92"/>
      <c r="M120" s="64"/>
      <c r="N120" s="64"/>
      <c r="O120" s="64"/>
      <c r="P120" s="64"/>
      <c r="Q120" s="64"/>
      <c r="R120" s="64"/>
      <c r="S120" s="64"/>
      <c r="T120" s="64"/>
      <c r="U120" s="239"/>
      <c r="V120" s="325"/>
      <c r="W120" s="284">
        <v>0</v>
      </c>
      <c r="X120" s="285">
        <v>0</v>
      </c>
      <c r="Y120" s="76"/>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1"/>
      <c r="G121" s="175" t="s">
        <v>2836</v>
      </c>
      <c r="H121" s="165"/>
      <c r="I121" s="177" t="s">
        <v>2847</v>
      </c>
      <c r="J121" s="4"/>
      <c r="K121" s="153">
        <f t="shared" si="2"/>
        <v>0</v>
      </c>
      <c r="L121" s="92"/>
      <c r="M121" s="65"/>
      <c r="N121" s="65"/>
      <c r="O121" s="65"/>
      <c r="P121" s="65"/>
      <c r="Q121" s="65"/>
      <c r="R121" s="65"/>
      <c r="S121" s="65"/>
      <c r="T121" s="65"/>
      <c r="U121" s="239"/>
      <c r="V121" s="325"/>
      <c r="W121" s="286">
        <v>0</v>
      </c>
      <c r="X121" s="287">
        <v>0</v>
      </c>
      <c r="Y121" s="76"/>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1"/>
      <c r="G122" s="174" t="s">
        <v>2836</v>
      </c>
      <c r="H122" s="165"/>
      <c r="I122" s="176" t="s">
        <v>2847</v>
      </c>
      <c r="J122" s="4"/>
      <c r="K122" s="153">
        <f t="shared" si="2"/>
        <v>0</v>
      </c>
      <c r="L122" s="92"/>
      <c r="M122" s="64"/>
      <c r="N122" s="64"/>
      <c r="O122" s="64"/>
      <c r="P122" s="64"/>
      <c r="Q122" s="64"/>
      <c r="R122" s="64"/>
      <c r="S122" s="64"/>
      <c r="T122" s="64"/>
      <c r="U122" s="239"/>
      <c r="V122" s="325"/>
      <c r="W122" s="284">
        <v>0</v>
      </c>
      <c r="X122" s="285">
        <v>0</v>
      </c>
      <c r="Y122" s="76"/>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1"/>
      <c r="G123" s="175" t="s">
        <v>2836</v>
      </c>
      <c r="H123" s="165"/>
      <c r="I123" s="177" t="s">
        <v>2847</v>
      </c>
      <c r="J123" s="4"/>
      <c r="K123" s="153">
        <f t="shared" si="2"/>
        <v>0</v>
      </c>
      <c r="L123" s="92"/>
      <c r="M123" s="65"/>
      <c r="N123" s="65"/>
      <c r="O123" s="65"/>
      <c r="P123" s="65"/>
      <c r="Q123" s="65"/>
      <c r="R123" s="65"/>
      <c r="S123" s="65"/>
      <c r="T123" s="65"/>
      <c r="U123" s="239"/>
      <c r="V123" s="325"/>
      <c r="W123" s="286">
        <v>0</v>
      </c>
      <c r="X123" s="287">
        <v>0</v>
      </c>
      <c r="Y123" s="76"/>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1"/>
      <c r="G124" s="174" t="s">
        <v>2836</v>
      </c>
      <c r="H124" s="165"/>
      <c r="I124" s="176" t="s">
        <v>2847</v>
      </c>
      <c r="J124" s="4"/>
      <c r="K124" s="153">
        <f t="shared" si="2"/>
        <v>0</v>
      </c>
      <c r="L124" s="92"/>
      <c r="M124" s="64"/>
      <c r="N124" s="64"/>
      <c r="O124" s="64"/>
      <c r="P124" s="64"/>
      <c r="Q124" s="64"/>
      <c r="R124" s="64"/>
      <c r="S124" s="64"/>
      <c r="T124" s="64"/>
      <c r="U124" s="239"/>
      <c r="V124" s="325"/>
      <c r="W124" s="284">
        <v>0</v>
      </c>
      <c r="X124" s="285">
        <v>0</v>
      </c>
      <c r="Y124" s="76"/>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1"/>
      <c r="G125" s="175" t="s">
        <v>2836</v>
      </c>
      <c r="H125" s="165"/>
      <c r="I125" s="177" t="s">
        <v>2847</v>
      </c>
      <c r="J125" s="4"/>
      <c r="K125" s="153">
        <f t="shared" si="2"/>
        <v>0</v>
      </c>
      <c r="L125" s="92"/>
      <c r="M125" s="65"/>
      <c r="N125" s="65"/>
      <c r="O125" s="65"/>
      <c r="P125" s="65"/>
      <c r="Q125" s="65"/>
      <c r="R125" s="65"/>
      <c r="S125" s="65"/>
      <c r="T125" s="65"/>
      <c r="U125" s="239"/>
      <c r="V125" s="325"/>
      <c r="W125" s="286">
        <v>0</v>
      </c>
      <c r="X125" s="287">
        <v>0</v>
      </c>
      <c r="Y125" s="76"/>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1"/>
      <c r="G126" s="174" t="s">
        <v>2836</v>
      </c>
      <c r="H126" s="165"/>
      <c r="I126" s="176" t="s">
        <v>2847</v>
      </c>
      <c r="J126" s="4"/>
      <c r="K126" s="153">
        <f t="shared" si="2"/>
        <v>0</v>
      </c>
      <c r="L126" s="92"/>
      <c r="M126" s="64"/>
      <c r="N126" s="64"/>
      <c r="O126" s="64"/>
      <c r="P126" s="64"/>
      <c r="Q126" s="64"/>
      <c r="R126" s="64"/>
      <c r="S126" s="64"/>
      <c r="T126" s="64"/>
      <c r="U126" s="239"/>
      <c r="V126" s="325"/>
      <c r="W126" s="284">
        <v>0</v>
      </c>
      <c r="X126" s="285">
        <v>0</v>
      </c>
      <c r="Y126" s="76"/>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1"/>
      <c r="G127" s="175" t="s">
        <v>2836</v>
      </c>
      <c r="H127" s="165"/>
      <c r="I127" s="177" t="s">
        <v>2847</v>
      </c>
      <c r="J127" s="4"/>
      <c r="K127" s="153">
        <f t="shared" si="2"/>
        <v>0</v>
      </c>
      <c r="L127" s="92"/>
      <c r="M127" s="65"/>
      <c r="N127" s="65"/>
      <c r="O127" s="65"/>
      <c r="P127" s="65"/>
      <c r="Q127" s="65"/>
      <c r="R127" s="65"/>
      <c r="S127" s="65"/>
      <c r="T127" s="65"/>
      <c r="U127" s="239"/>
      <c r="V127" s="325"/>
      <c r="W127" s="286">
        <v>0</v>
      </c>
      <c r="X127" s="287">
        <v>0</v>
      </c>
      <c r="Y127" s="76"/>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1"/>
      <c r="G128" s="174" t="s">
        <v>2836</v>
      </c>
      <c r="H128" s="165"/>
      <c r="I128" s="176" t="s">
        <v>2847</v>
      </c>
      <c r="J128" s="4"/>
      <c r="K128" s="153">
        <f t="shared" si="2"/>
        <v>0</v>
      </c>
      <c r="L128" s="92"/>
      <c r="M128" s="64"/>
      <c r="N128" s="64"/>
      <c r="O128" s="64"/>
      <c r="P128" s="64"/>
      <c r="Q128" s="64"/>
      <c r="R128" s="64"/>
      <c r="S128" s="64"/>
      <c r="T128" s="64"/>
      <c r="U128" s="239"/>
      <c r="V128" s="325"/>
      <c r="W128" s="284">
        <v>0</v>
      </c>
      <c r="X128" s="285">
        <v>0</v>
      </c>
      <c r="Y128" s="76"/>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1"/>
      <c r="G129" s="175" t="s">
        <v>2836</v>
      </c>
      <c r="H129" s="165"/>
      <c r="I129" s="177" t="s">
        <v>2847</v>
      </c>
      <c r="J129" s="4"/>
      <c r="K129" s="153">
        <f t="shared" si="2"/>
        <v>0</v>
      </c>
      <c r="L129" s="92"/>
      <c r="M129" s="65"/>
      <c r="N129" s="65"/>
      <c r="O129" s="65"/>
      <c r="P129" s="65"/>
      <c r="Q129" s="65"/>
      <c r="R129" s="65"/>
      <c r="S129" s="65"/>
      <c r="T129" s="65"/>
      <c r="U129" s="239"/>
      <c r="V129" s="325"/>
      <c r="W129" s="286">
        <v>0</v>
      </c>
      <c r="X129" s="287">
        <v>0</v>
      </c>
      <c r="Y129" s="76"/>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1"/>
      <c r="G130" s="174" t="s">
        <v>2836</v>
      </c>
      <c r="H130" s="165"/>
      <c r="I130" s="176" t="s">
        <v>2848</v>
      </c>
      <c r="J130" s="4"/>
      <c r="K130" s="153">
        <f t="shared" si="2"/>
        <v>0</v>
      </c>
      <c r="L130" s="92"/>
      <c r="M130" s="64"/>
      <c r="N130" s="64"/>
      <c r="O130" s="64"/>
      <c r="P130" s="64"/>
      <c r="Q130" s="64"/>
      <c r="R130" s="64"/>
      <c r="S130" s="64"/>
      <c r="T130" s="64"/>
      <c r="U130" s="239"/>
      <c r="V130" s="325"/>
      <c r="W130" s="284">
        <v>0</v>
      </c>
      <c r="X130" s="285">
        <v>0</v>
      </c>
      <c r="Y130" s="76"/>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1"/>
      <c r="G131" s="175" t="s">
        <v>2836</v>
      </c>
      <c r="H131" s="165"/>
      <c r="I131" s="177" t="s">
        <v>2848</v>
      </c>
      <c r="J131" s="4"/>
      <c r="K131" s="153">
        <f t="shared" si="2"/>
        <v>0</v>
      </c>
      <c r="L131" s="92"/>
      <c r="M131" s="65"/>
      <c r="N131" s="65"/>
      <c r="O131" s="65"/>
      <c r="P131" s="65"/>
      <c r="Q131" s="65"/>
      <c r="R131" s="65"/>
      <c r="S131" s="65"/>
      <c r="T131" s="65"/>
      <c r="U131" s="239"/>
      <c r="V131" s="325"/>
      <c r="W131" s="286">
        <v>0</v>
      </c>
      <c r="X131" s="287">
        <v>0</v>
      </c>
      <c r="Y131" s="76"/>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1"/>
      <c r="G132" s="174" t="s">
        <v>2836</v>
      </c>
      <c r="H132" s="165"/>
      <c r="I132" s="176" t="s">
        <v>2848</v>
      </c>
      <c r="J132" s="4"/>
      <c r="K132" s="153">
        <f t="shared" si="2"/>
        <v>0</v>
      </c>
      <c r="L132" s="92"/>
      <c r="M132" s="64"/>
      <c r="N132" s="64"/>
      <c r="O132" s="64"/>
      <c r="P132" s="64"/>
      <c r="Q132" s="64"/>
      <c r="R132" s="64"/>
      <c r="S132" s="64"/>
      <c r="T132" s="64"/>
      <c r="U132" s="239"/>
      <c r="V132" s="325"/>
      <c r="W132" s="284">
        <v>0</v>
      </c>
      <c r="X132" s="285">
        <v>0</v>
      </c>
      <c r="Y132" s="76"/>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1"/>
      <c r="G133" s="175" t="s">
        <v>2836</v>
      </c>
      <c r="H133" s="165"/>
      <c r="I133" s="177" t="s">
        <v>2848</v>
      </c>
      <c r="J133" s="4"/>
      <c r="K133" s="153">
        <f t="shared" si="2"/>
        <v>0</v>
      </c>
      <c r="L133" s="92"/>
      <c r="M133" s="65"/>
      <c r="N133" s="65"/>
      <c r="O133" s="65"/>
      <c r="P133" s="65"/>
      <c r="Q133" s="65"/>
      <c r="R133" s="65"/>
      <c r="S133" s="65"/>
      <c r="T133" s="65"/>
      <c r="U133" s="239"/>
      <c r="V133" s="325"/>
      <c r="W133" s="286">
        <v>0</v>
      </c>
      <c r="X133" s="287">
        <v>0</v>
      </c>
      <c r="Y133" s="76"/>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1"/>
      <c r="G134" s="174" t="s">
        <v>2836</v>
      </c>
      <c r="H134" s="165"/>
      <c r="I134" s="176" t="s">
        <v>2848</v>
      </c>
      <c r="J134" s="4"/>
      <c r="K134" s="153">
        <f t="shared" si="2"/>
        <v>0</v>
      </c>
      <c r="L134" s="92"/>
      <c r="M134" s="64"/>
      <c r="N134" s="64"/>
      <c r="O134" s="64"/>
      <c r="P134" s="64"/>
      <c r="Q134" s="64"/>
      <c r="R134" s="64"/>
      <c r="S134" s="64"/>
      <c r="T134" s="64"/>
      <c r="U134" s="239"/>
      <c r="V134" s="325"/>
      <c r="W134" s="284">
        <v>0</v>
      </c>
      <c r="X134" s="285">
        <v>0</v>
      </c>
      <c r="Y134" s="76"/>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1"/>
      <c r="G135" s="175" t="s">
        <v>2836</v>
      </c>
      <c r="H135" s="165"/>
      <c r="I135" s="177" t="s">
        <v>2848</v>
      </c>
      <c r="J135" s="4"/>
      <c r="K135" s="153">
        <f t="shared" si="2"/>
        <v>0</v>
      </c>
      <c r="L135" s="92"/>
      <c r="M135" s="65"/>
      <c r="N135" s="65"/>
      <c r="O135" s="65"/>
      <c r="P135" s="65"/>
      <c r="Q135" s="65"/>
      <c r="R135" s="65"/>
      <c r="S135" s="65"/>
      <c r="T135" s="65"/>
      <c r="U135" s="239"/>
      <c r="V135" s="325"/>
      <c r="W135" s="286">
        <v>0</v>
      </c>
      <c r="X135" s="287">
        <v>0</v>
      </c>
      <c r="Y135" s="76"/>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1"/>
      <c r="G136" s="174" t="s">
        <v>2836</v>
      </c>
      <c r="H136" s="165"/>
      <c r="I136" s="176" t="s">
        <v>2848</v>
      </c>
      <c r="J136" s="4"/>
      <c r="K136" s="153">
        <f t="shared" si="2"/>
        <v>0</v>
      </c>
      <c r="L136" s="92"/>
      <c r="M136" s="64"/>
      <c r="N136" s="64"/>
      <c r="O136" s="64"/>
      <c r="P136" s="64"/>
      <c r="Q136" s="64"/>
      <c r="R136" s="64"/>
      <c r="S136" s="64"/>
      <c r="T136" s="64"/>
      <c r="U136" s="239"/>
      <c r="V136" s="325"/>
      <c r="W136" s="284">
        <v>0</v>
      </c>
      <c r="X136" s="285">
        <v>0</v>
      </c>
      <c r="Y136" s="76"/>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1"/>
      <c r="G137" s="175" t="s">
        <v>2836</v>
      </c>
      <c r="H137" s="165"/>
      <c r="I137" s="177" t="s">
        <v>2848</v>
      </c>
      <c r="J137" s="4"/>
      <c r="K137" s="153">
        <f t="shared" si="2"/>
        <v>0</v>
      </c>
      <c r="L137" s="92"/>
      <c r="M137" s="65"/>
      <c r="N137" s="65"/>
      <c r="O137" s="65"/>
      <c r="P137" s="65"/>
      <c r="Q137" s="65"/>
      <c r="R137" s="65"/>
      <c r="S137" s="65"/>
      <c r="T137" s="65"/>
      <c r="U137" s="239"/>
      <c r="V137" s="325"/>
      <c r="W137" s="286">
        <v>0</v>
      </c>
      <c r="X137" s="287">
        <v>0</v>
      </c>
      <c r="Y137" s="76"/>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1"/>
      <c r="G138" s="174" t="s">
        <v>2836</v>
      </c>
      <c r="H138" s="165"/>
      <c r="I138" s="176" t="s">
        <v>2848</v>
      </c>
      <c r="J138" s="4"/>
      <c r="K138" s="153">
        <f t="shared" si="2"/>
        <v>0</v>
      </c>
      <c r="L138" s="92"/>
      <c r="M138" s="64"/>
      <c r="N138" s="64"/>
      <c r="O138" s="64"/>
      <c r="P138" s="64"/>
      <c r="Q138" s="64"/>
      <c r="R138" s="64"/>
      <c r="S138" s="64"/>
      <c r="T138" s="64"/>
      <c r="U138" s="239"/>
      <c r="V138" s="325"/>
      <c r="W138" s="284">
        <v>0</v>
      </c>
      <c r="X138" s="285">
        <v>0</v>
      </c>
      <c r="Y138" s="76"/>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1"/>
      <c r="G139" s="175" t="s">
        <v>2836</v>
      </c>
      <c r="H139" s="165"/>
      <c r="I139" s="177" t="s">
        <v>2848</v>
      </c>
      <c r="J139" s="4"/>
      <c r="K139" s="153">
        <f t="shared" si="2"/>
        <v>0</v>
      </c>
      <c r="L139" s="92"/>
      <c r="M139" s="65"/>
      <c r="N139" s="65"/>
      <c r="O139" s="65"/>
      <c r="P139" s="65"/>
      <c r="Q139" s="65"/>
      <c r="R139" s="65"/>
      <c r="S139" s="65"/>
      <c r="T139" s="65"/>
      <c r="U139" s="239"/>
      <c r="V139" s="325"/>
      <c r="W139" s="286">
        <v>0</v>
      </c>
      <c r="X139" s="287">
        <v>0</v>
      </c>
      <c r="Y139" s="76"/>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1"/>
      <c r="G140" s="174" t="s">
        <v>2836</v>
      </c>
      <c r="H140" s="165"/>
      <c r="I140" s="176" t="s">
        <v>2848</v>
      </c>
      <c r="J140" s="4"/>
      <c r="K140" s="153">
        <f t="shared" si="2"/>
        <v>0</v>
      </c>
      <c r="L140" s="92"/>
      <c r="M140" s="64"/>
      <c r="N140" s="64"/>
      <c r="O140" s="64"/>
      <c r="P140" s="64"/>
      <c r="Q140" s="64"/>
      <c r="R140" s="64"/>
      <c r="S140" s="64"/>
      <c r="T140" s="64"/>
      <c r="U140" s="239"/>
      <c r="V140" s="325"/>
      <c r="W140" s="284">
        <v>0</v>
      </c>
      <c r="X140" s="285">
        <v>0</v>
      </c>
      <c r="Y140" s="76"/>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1"/>
      <c r="G141" s="175" t="s">
        <v>2836</v>
      </c>
      <c r="H141" s="165"/>
      <c r="I141" s="177" t="s">
        <v>2848</v>
      </c>
      <c r="J141" s="4"/>
      <c r="K141" s="153">
        <f t="shared" si="2"/>
        <v>0</v>
      </c>
      <c r="L141" s="92"/>
      <c r="M141" s="65"/>
      <c r="N141" s="65"/>
      <c r="O141" s="65"/>
      <c r="P141" s="65"/>
      <c r="Q141" s="65"/>
      <c r="R141" s="65"/>
      <c r="S141" s="65"/>
      <c r="T141" s="65"/>
      <c r="U141" s="239"/>
      <c r="V141" s="325"/>
      <c r="W141" s="286">
        <v>0</v>
      </c>
      <c r="X141" s="287">
        <v>0</v>
      </c>
      <c r="Y141" s="76"/>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1"/>
      <c r="G142" s="174" t="s">
        <v>2836</v>
      </c>
      <c r="H142" s="165"/>
      <c r="I142" s="176" t="s">
        <v>2848</v>
      </c>
      <c r="J142" s="4"/>
      <c r="K142" s="153">
        <f t="shared" si="2"/>
        <v>0</v>
      </c>
      <c r="L142" s="92"/>
      <c r="M142" s="64"/>
      <c r="N142" s="64"/>
      <c r="O142" s="64"/>
      <c r="P142" s="64"/>
      <c r="Q142" s="64"/>
      <c r="R142" s="64"/>
      <c r="S142" s="64"/>
      <c r="T142" s="64"/>
      <c r="U142" s="239"/>
      <c r="V142" s="325"/>
      <c r="W142" s="284">
        <v>0</v>
      </c>
      <c r="X142" s="285">
        <v>0</v>
      </c>
      <c r="Y142" s="76"/>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1"/>
      <c r="G143" s="175" t="s">
        <v>2836</v>
      </c>
      <c r="H143" s="165"/>
      <c r="I143" s="177" t="s">
        <v>2848</v>
      </c>
      <c r="J143" s="4"/>
      <c r="K143" s="153">
        <f t="shared" si="2"/>
        <v>0</v>
      </c>
      <c r="L143" s="92"/>
      <c r="M143" s="65"/>
      <c r="N143" s="65"/>
      <c r="O143" s="65"/>
      <c r="P143" s="65"/>
      <c r="Q143" s="65"/>
      <c r="R143" s="65"/>
      <c r="S143" s="65"/>
      <c r="T143" s="65"/>
      <c r="U143" s="239"/>
      <c r="V143" s="325"/>
      <c r="W143" s="286">
        <v>0</v>
      </c>
      <c r="X143" s="287">
        <v>0</v>
      </c>
      <c r="Y143" s="76"/>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1"/>
      <c r="G144" s="174" t="s">
        <v>2836</v>
      </c>
      <c r="H144" s="165"/>
      <c r="I144" s="176" t="s">
        <v>2848</v>
      </c>
      <c r="J144" s="4"/>
      <c r="K144" s="153">
        <f t="shared" si="2"/>
        <v>0</v>
      </c>
      <c r="L144" s="92"/>
      <c r="M144" s="64"/>
      <c r="N144" s="64"/>
      <c r="O144" s="64"/>
      <c r="P144" s="64"/>
      <c r="Q144" s="64"/>
      <c r="R144" s="64"/>
      <c r="S144" s="64"/>
      <c r="T144" s="64"/>
      <c r="U144" s="239"/>
      <c r="V144" s="325"/>
      <c r="W144" s="284">
        <v>0</v>
      </c>
      <c r="X144" s="285">
        <v>0</v>
      </c>
      <c r="Y144" s="76"/>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1"/>
      <c r="G145" s="175" t="s">
        <v>2836</v>
      </c>
      <c r="H145" s="165"/>
      <c r="I145" s="177" t="s">
        <v>2848</v>
      </c>
      <c r="J145" s="4"/>
      <c r="K145" s="153">
        <f t="shared" ref="K145:K180" si="3">SUM(M145:T145)</f>
        <v>0</v>
      </c>
      <c r="L145" s="92"/>
      <c r="M145" s="65"/>
      <c r="N145" s="65"/>
      <c r="O145" s="65"/>
      <c r="P145" s="65"/>
      <c r="Q145" s="65"/>
      <c r="R145" s="65"/>
      <c r="S145" s="65"/>
      <c r="T145" s="65"/>
      <c r="U145" s="239"/>
      <c r="V145" s="325"/>
      <c r="W145" s="286">
        <v>0</v>
      </c>
      <c r="X145" s="287">
        <v>0</v>
      </c>
      <c r="Y145" s="76"/>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1"/>
      <c r="G146" s="174" t="s">
        <v>2836</v>
      </c>
      <c r="H146" s="165"/>
      <c r="I146" s="176" t="s">
        <v>2848</v>
      </c>
      <c r="J146" s="4"/>
      <c r="K146" s="153">
        <f t="shared" si="3"/>
        <v>0</v>
      </c>
      <c r="L146" s="92"/>
      <c r="M146" s="64"/>
      <c r="N146" s="64"/>
      <c r="O146" s="64"/>
      <c r="P146" s="64"/>
      <c r="Q146" s="64"/>
      <c r="R146" s="64"/>
      <c r="S146" s="64"/>
      <c r="T146" s="64"/>
      <c r="U146" s="239"/>
      <c r="V146" s="325"/>
      <c r="W146" s="284">
        <v>0</v>
      </c>
      <c r="X146" s="285">
        <v>0</v>
      </c>
      <c r="Y146" s="76"/>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1"/>
      <c r="G147" s="175" t="s">
        <v>2836</v>
      </c>
      <c r="H147" s="165"/>
      <c r="I147" s="177" t="s">
        <v>2454</v>
      </c>
      <c r="J147" s="4"/>
      <c r="K147" s="153">
        <f t="shared" si="3"/>
        <v>6903.48</v>
      </c>
      <c r="L147" s="92"/>
      <c r="M147" s="65">
        <v>0</v>
      </c>
      <c r="N147" s="65">
        <v>0</v>
      </c>
      <c r="O147" s="65">
        <v>0</v>
      </c>
      <c r="P147" s="65">
        <v>0</v>
      </c>
      <c r="Q147" s="65">
        <v>3308.53</v>
      </c>
      <c r="R147" s="65"/>
      <c r="S147" s="65">
        <v>3594.95</v>
      </c>
      <c r="T147" s="65"/>
      <c r="U147" s="239"/>
      <c r="V147" s="325"/>
      <c r="W147" s="286">
        <v>0</v>
      </c>
      <c r="X147" s="287">
        <v>0</v>
      </c>
      <c r="Y147" s="76"/>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1"/>
      <c r="G148" s="174" t="s">
        <v>2836</v>
      </c>
      <c r="H148" s="165"/>
      <c r="I148" s="176" t="s">
        <v>2454</v>
      </c>
      <c r="J148" s="4"/>
      <c r="K148" s="153">
        <f t="shared" si="3"/>
        <v>0</v>
      </c>
      <c r="L148" s="92"/>
      <c r="M148" s="64"/>
      <c r="N148" s="64"/>
      <c r="O148" s="64"/>
      <c r="P148" s="64"/>
      <c r="Q148" s="64"/>
      <c r="R148" s="64"/>
      <c r="S148" s="64"/>
      <c r="T148" s="64"/>
      <c r="U148" s="239"/>
      <c r="V148" s="325"/>
      <c r="W148" s="284">
        <v>0</v>
      </c>
      <c r="X148" s="285">
        <v>0</v>
      </c>
      <c r="Y148" s="76"/>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1"/>
      <c r="G149" s="175" t="s">
        <v>2836</v>
      </c>
      <c r="H149" s="165"/>
      <c r="I149" s="177" t="s">
        <v>2454</v>
      </c>
      <c r="J149" s="4"/>
      <c r="K149" s="153">
        <f t="shared" si="3"/>
        <v>4731.24</v>
      </c>
      <c r="L149" s="92"/>
      <c r="M149" s="65">
        <v>0</v>
      </c>
      <c r="N149" s="65">
        <v>0</v>
      </c>
      <c r="O149" s="65">
        <v>0</v>
      </c>
      <c r="P149" s="65">
        <v>0</v>
      </c>
      <c r="Q149" s="65">
        <v>765.38</v>
      </c>
      <c r="R149" s="65"/>
      <c r="S149" s="65">
        <v>3965.86</v>
      </c>
      <c r="T149" s="65"/>
      <c r="U149" s="239"/>
      <c r="V149" s="325"/>
      <c r="W149" s="286">
        <v>0</v>
      </c>
      <c r="X149" s="287">
        <v>0</v>
      </c>
      <c r="Y149" s="76"/>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1"/>
      <c r="G150" s="174" t="s">
        <v>2836</v>
      </c>
      <c r="H150" s="165"/>
      <c r="I150" s="176" t="s">
        <v>2454</v>
      </c>
      <c r="J150" s="4"/>
      <c r="K150" s="153">
        <f t="shared" si="3"/>
        <v>601.27</v>
      </c>
      <c r="L150" s="92"/>
      <c r="M150" s="65">
        <v>40.85</v>
      </c>
      <c r="N150" s="65">
        <v>0</v>
      </c>
      <c r="O150" s="65">
        <v>14</v>
      </c>
      <c r="P150" s="65">
        <v>0</v>
      </c>
      <c r="Q150" s="65">
        <v>108.89</v>
      </c>
      <c r="R150" s="65">
        <v>437.53</v>
      </c>
      <c r="S150" s="64"/>
      <c r="T150" s="64"/>
      <c r="U150" s="239"/>
      <c r="V150" s="325"/>
      <c r="W150" s="284">
        <v>0</v>
      </c>
      <c r="X150" s="285">
        <v>0</v>
      </c>
      <c r="Y150" s="76"/>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1"/>
      <c r="G151" s="175" t="s">
        <v>2836</v>
      </c>
      <c r="H151" s="165"/>
      <c r="I151" s="177" t="s">
        <v>2454</v>
      </c>
      <c r="J151" s="4"/>
      <c r="K151" s="153">
        <f t="shared" si="3"/>
        <v>1273.5900000000001</v>
      </c>
      <c r="L151" s="92"/>
      <c r="M151" s="65">
        <v>66.680000000000007</v>
      </c>
      <c r="N151" s="65">
        <v>0</v>
      </c>
      <c r="O151" s="65">
        <v>0</v>
      </c>
      <c r="P151" s="65">
        <v>0</v>
      </c>
      <c r="Q151" s="65">
        <v>295.33</v>
      </c>
      <c r="R151" s="65">
        <v>911.58</v>
      </c>
      <c r="S151" s="65"/>
      <c r="T151" s="65"/>
      <c r="U151" s="239"/>
      <c r="V151" s="325"/>
      <c r="W151" s="286">
        <v>0</v>
      </c>
      <c r="X151" s="287">
        <v>0</v>
      </c>
      <c r="Y151" s="76"/>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1"/>
      <c r="G152" s="174" t="s">
        <v>2836</v>
      </c>
      <c r="H152" s="165"/>
      <c r="I152" s="176" t="s">
        <v>2454</v>
      </c>
      <c r="J152" s="4"/>
      <c r="K152" s="153">
        <f t="shared" si="3"/>
        <v>0</v>
      </c>
      <c r="L152" s="92"/>
      <c r="M152" s="64"/>
      <c r="N152" s="64"/>
      <c r="O152" s="64"/>
      <c r="P152" s="64"/>
      <c r="Q152" s="64"/>
      <c r="R152" s="64"/>
      <c r="S152" s="64"/>
      <c r="T152" s="64"/>
      <c r="U152" s="239"/>
      <c r="V152" s="325"/>
      <c r="W152" s="284">
        <v>0</v>
      </c>
      <c r="X152" s="285">
        <v>0</v>
      </c>
      <c r="Y152" s="76"/>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1"/>
      <c r="G153" s="175" t="s">
        <v>2836</v>
      </c>
      <c r="H153" s="165"/>
      <c r="I153" s="177" t="s">
        <v>2454</v>
      </c>
      <c r="J153" s="4"/>
      <c r="K153" s="153">
        <f t="shared" si="3"/>
        <v>0</v>
      </c>
      <c r="L153" s="92"/>
      <c r="M153" s="65"/>
      <c r="N153" s="65"/>
      <c r="O153" s="65"/>
      <c r="P153" s="65"/>
      <c r="Q153" s="65"/>
      <c r="R153" s="65"/>
      <c r="S153" s="65"/>
      <c r="T153" s="65"/>
      <c r="U153" s="239"/>
      <c r="V153" s="325"/>
      <c r="W153" s="286">
        <v>0</v>
      </c>
      <c r="X153" s="287">
        <v>0</v>
      </c>
      <c r="Y153" s="76"/>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1"/>
      <c r="G154" s="174" t="s">
        <v>2836</v>
      </c>
      <c r="H154" s="165"/>
      <c r="I154" s="176" t="s">
        <v>2454</v>
      </c>
      <c r="J154" s="4"/>
      <c r="K154" s="153">
        <f t="shared" si="3"/>
        <v>0</v>
      </c>
      <c r="L154" s="92"/>
      <c r="M154" s="64"/>
      <c r="N154" s="64"/>
      <c r="O154" s="64"/>
      <c r="P154" s="64"/>
      <c r="Q154" s="64"/>
      <c r="R154" s="64"/>
      <c r="S154" s="64"/>
      <c r="T154" s="64"/>
      <c r="U154" s="239"/>
      <c r="V154" s="325"/>
      <c r="W154" s="284">
        <v>0</v>
      </c>
      <c r="X154" s="285">
        <v>0</v>
      </c>
      <c r="Y154" s="76"/>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1"/>
      <c r="G155" s="175" t="s">
        <v>2836</v>
      </c>
      <c r="H155" s="165"/>
      <c r="I155" s="177" t="s">
        <v>2454</v>
      </c>
      <c r="J155" s="4"/>
      <c r="K155" s="153">
        <f t="shared" si="3"/>
        <v>0</v>
      </c>
      <c r="L155" s="92"/>
      <c r="M155" s="65"/>
      <c r="N155" s="65"/>
      <c r="O155" s="65"/>
      <c r="P155" s="65"/>
      <c r="Q155" s="65"/>
      <c r="R155" s="65"/>
      <c r="S155" s="65"/>
      <c r="T155" s="65"/>
      <c r="U155" s="239"/>
      <c r="V155" s="325"/>
      <c r="W155" s="286">
        <v>0</v>
      </c>
      <c r="X155" s="287">
        <v>0</v>
      </c>
      <c r="Y155" s="76"/>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1"/>
      <c r="G156" s="174" t="s">
        <v>2836</v>
      </c>
      <c r="H156" s="165"/>
      <c r="I156" s="176" t="s">
        <v>2454</v>
      </c>
      <c r="J156" s="4"/>
      <c r="K156" s="153">
        <f t="shared" si="3"/>
        <v>594.80999999999995</v>
      </c>
      <c r="L156" s="92"/>
      <c r="M156" s="64">
        <v>144.63</v>
      </c>
      <c r="N156" s="64">
        <v>0</v>
      </c>
      <c r="O156" s="64">
        <v>0</v>
      </c>
      <c r="P156" s="64">
        <v>0</v>
      </c>
      <c r="Q156" s="64">
        <v>118.83</v>
      </c>
      <c r="R156" s="64">
        <v>331.35</v>
      </c>
      <c r="S156" s="64"/>
      <c r="T156" s="64"/>
      <c r="U156" s="239"/>
      <c r="V156" s="325"/>
      <c r="W156" s="284">
        <v>0</v>
      </c>
      <c r="X156" s="285">
        <v>0</v>
      </c>
      <c r="Y156" s="76"/>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1"/>
      <c r="G157" s="175" t="s">
        <v>2836</v>
      </c>
      <c r="H157" s="165"/>
      <c r="I157" s="177" t="s">
        <v>2454</v>
      </c>
      <c r="J157" s="4"/>
      <c r="K157" s="153">
        <f t="shared" si="3"/>
        <v>989.07</v>
      </c>
      <c r="L157" s="92"/>
      <c r="M157" s="65">
        <v>233.05</v>
      </c>
      <c r="N157" s="65">
        <v>0</v>
      </c>
      <c r="O157" s="65">
        <v>0</v>
      </c>
      <c r="P157" s="65">
        <v>0</v>
      </c>
      <c r="Q157" s="65">
        <v>311.16000000000003</v>
      </c>
      <c r="R157" s="65"/>
      <c r="S157" s="65"/>
      <c r="T157" s="65">
        <v>444.86</v>
      </c>
      <c r="U157" s="239"/>
      <c r="V157" s="325"/>
      <c r="W157" s="286">
        <v>0</v>
      </c>
      <c r="X157" s="287">
        <v>0</v>
      </c>
      <c r="Y157" s="76"/>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1"/>
      <c r="G158" s="174" t="s">
        <v>2836</v>
      </c>
      <c r="H158" s="165"/>
      <c r="I158" s="176" t="s">
        <v>2454</v>
      </c>
      <c r="J158" s="4"/>
      <c r="K158" s="153">
        <f t="shared" si="3"/>
        <v>0</v>
      </c>
      <c r="L158" s="92"/>
      <c r="M158" s="64"/>
      <c r="N158" s="64"/>
      <c r="O158" s="64"/>
      <c r="P158" s="64"/>
      <c r="Q158" s="64"/>
      <c r="R158" s="64"/>
      <c r="S158" s="64"/>
      <c r="T158" s="64"/>
      <c r="U158" s="239"/>
      <c r="V158" s="325"/>
      <c r="W158" s="284">
        <v>0</v>
      </c>
      <c r="X158" s="285">
        <v>0</v>
      </c>
      <c r="Y158" s="76"/>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1"/>
      <c r="G159" s="175" t="s">
        <v>2836</v>
      </c>
      <c r="H159" s="165"/>
      <c r="I159" s="177" t="s">
        <v>2454</v>
      </c>
      <c r="J159" s="4"/>
      <c r="K159" s="153">
        <f t="shared" si="3"/>
        <v>0</v>
      </c>
      <c r="L159" s="92"/>
      <c r="M159" s="65"/>
      <c r="N159" s="65"/>
      <c r="O159" s="65"/>
      <c r="P159" s="65"/>
      <c r="Q159" s="65"/>
      <c r="R159" s="65"/>
      <c r="S159" s="65"/>
      <c r="T159" s="65"/>
      <c r="U159" s="239"/>
      <c r="V159" s="325"/>
      <c r="W159" s="286">
        <v>0</v>
      </c>
      <c r="X159" s="287">
        <v>0</v>
      </c>
      <c r="Y159" s="76"/>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1"/>
      <c r="G160" s="174" t="s">
        <v>2836</v>
      </c>
      <c r="H160" s="165"/>
      <c r="I160" s="176" t="s">
        <v>2454</v>
      </c>
      <c r="J160" s="4"/>
      <c r="K160" s="153">
        <f t="shared" si="3"/>
        <v>0</v>
      </c>
      <c r="L160" s="92"/>
      <c r="M160" s="64"/>
      <c r="N160" s="64"/>
      <c r="O160" s="64"/>
      <c r="P160" s="64"/>
      <c r="Q160" s="64"/>
      <c r="R160" s="64"/>
      <c r="S160" s="64"/>
      <c r="T160" s="64"/>
      <c r="U160" s="239"/>
      <c r="V160" s="325"/>
      <c r="W160" s="284">
        <v>0</v>
      </c>
      <c r="X160" s="285">
        <v>0</v>
      </c>
      <c r="Y160" s="76"/>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1"/>
      <c r="G161" s="175" t="s">
        <v>2836</v>
      </c>
      <c r="H161" s="165"/>
      <c r="I161" s="177" t="s">
        <v>2454</v>
      </c>
      <c r="J161" s="4"/>
      <c r="K161" s="153">
        <f t="shared" si="3"/>
        <v>1171.6300000000001</v>
      </c>
      <c r="L161" s="92"/>
      <c r="M161" s="65">
        <v>178.01</v>
      </c>
      <c r="N161" s="65">
        <v>0</v>
      </c>
      <c r="O161" s="65">
        <v>25</v>
      </c>
      <c r="P161" s="65">
        <v>0</v>
      </c>
      <c r="Q161" s="65">
        <v>523.76</v>
      </c>
      <c r="R161" s="65"/>
      <c r="S161" s="65"/>
      <c r="T161" s="65">
        <v>444.86</v>
      </c>
      <c r="U161" s="239"/>
      <c r="V161" s="325"/>
      <c r="W161" s="286">
        <v>0</v>
      </c>
      <c r="X161" s="287">
        <v>0</v>
      </c>
      <c r="Y161" s="76"/>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1"/>
      <c r="G162" s="174" t="s">
        <v>2836</v>
      </c>
      <c r="H162" s="165"/>
      <c r="I162" s="176" t="s">
        <v>2454</v>
      </c>
      <c r="J162" s="4"/>
      <c r="K162" s="153">
        <f t="shared" si="3"/>
        <v>0</v>
      </c>
      <c r="L162" s="92"/>
      <c r="M162" s="64"/>
      <c r="N162" s="64"/>
      <c r="O162" s="64"/>
      <c r="P162" s="64"/>
      <c r="Q162" s="64"/>
      <c r="R162" s="64"/>
      <c r="S162" s="64"/>
      <c r="T162" s="64"/>
      <c r="U162" s="239"/>
      <c r="V162" s="325"/>
      <c r="W162" s="284">
        <v>0</v>
      </c>
      <c r="X162" s="285">
        <v>0</v>
      </c>
      <c r="Y162" s="76"/>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1"/>
      <c r="G163" s="175" t="s">
        <v>2836</v>
      </c>
      <c r="H163" s="165"/>
      <c r="I163" s="177" t="s">
        <v>2454</v>
      </c>
      <c r="J163" s="4"/>
      <c r="K163" s="153">
        <f t="shared" si="3"/>
        <v>0</v>
      </c>
      <c r="L163" s="92"/>
      <c r="M163" s="65"/>
      <c r="N163" s="65"/>
      <c r="O163" s="65"/>
      <c r="P163" s="65"/>
      <c r="Q163" s="65"/>
      <c r="R163" s="65"/>
      <c r="S163" s="65"/>
      <c r="T163" s="65"/>
      <c r="U163" s="239"/>
      <c r="V163" s="325"/>
      <c r="W163" s="286">
        <v>0</v>
      </c>
      <c r="X163" s="287">
        <v>0</v>
      </c>
      <c r="Y163" s="76"/>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1"/>
      <c r="G164" s="174" t="s">
        <v>2836</v>
      </c>
      <c r="H164" s="165"/>
      <c r="I164" s="176" t="s">
        <v>2453</v>
      </c>
      <c r="J164" s="4"/>
      <c r="K164" s="153">
        <f t="shared" si="3"/>
        <v>0</v>
      </c>
      <c r="L164" s="92"/>
      <c r="M164" s="64"/>
      <c r="N164" s="64"/>
      <c r="O164" s="64"/>
      <c r="P164" s="64"/>
      <c r="Q164" s="64"/>
      <c r="R164" s="64"/>
      <c r="S164" s="64"/>
      <c r="T164" s="64"/>
      <c r="U164" s="239"/>
      <c r="V164" s="325"/>
      <c r="W164" s="284">
        <v>0</v>
      </c>
      <c r="X164" s="285">
        <v>0</v>
      </c>
      <c r="Y164" s="76"/>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1"/>
      <c r="G165" s="175" t="s">
        <v>2836</v>
      </c>
      <c r="H165" s="165"/>
      <c r="I165" s="177" t="s">
        <v>2453</v>
      </c>
      <c r="J165" s="4"/>
      <c r="K165" s="153">
        <f t="shared" si="3"/>
        <v>0</v>
      </c>
      <c r="L165" s="92"/>
      <c r="M165" s="65"/>
      <c r="N165" s="65"/>
      <c r="O165" s="65"/>
      <c r="P165" s="65"/>
      <c r="Q165" s="65"/>
      <c r="R165" s="65"/>
      <c r="S165" s="65"/>
      <c r="T165" s="65"/>
      <c r="U165" s="239"/>
      <c r="V165" s="325"/>
      <c r="W165" s="286">
        <v>0</v>
      </c>
      <c r="X165" s="287">
        <v>0</v>
      </c>
      <c r="Y165" s="76"/>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1"/>
      <c r="G166" s="174" t="s">
        <v>2836</v>
      </c>
      <c r="H166" s="165"/>
      <c r="I166" s="176" t="s">
        <v>2453</v>
      </c>
      <c r="J166" s="4"/>
      <c r="K166" s="153">
        <f t="shared" si="3"/>
        <v>0</v>
      </c>
      <c r="L166" s="92"/>
      <c r="M166" s="64"/>
      <c r="N166" s="64"/>
      <c r="O166" s="64"/>
      <c r="P166" s="64"/>
      <c r="Q166" s="64"/>
      <c r="R166" s="64"/>
      <c r="S166" s="64"/>
      <c r="T166" s="64"/>
      <c r="U166" s="239"/>
      <c r="V166" s="325"/>
      <c r="W166" s="284">
        <v>0</v>
      </c>
      <c r="X166" s="285">
        <v>0</v>
      </c>
      <c r="Y166" s="76"/>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1"/>
      <c r="G167" s="175" t="s">
        <v>2836</v>
      </c>
      <c r="H167" s="165"/>
      <c r="I167" s="177" t="s">
        <v>2453</v>
      </c>
      <c r="J167" s="4"/>
      <c r="K167" s="153">
        <f t="shared" si="3"/>
        <v>0</v>
      </c>
      <c r="L167" s="92"/>
      <c r="M167" s="65"/>
      <c r="N167" s="65"/>
      <c r="O167" s="65"/>
      <c r="P167" s="65"/>
      <c r="Q167" s="65"/>
      <c r="R167" s="65"/>
      <c r="S167" s="65"/>
      <c r="T167" s="65"/>
      <c r="U167" s="239"/>
      <c r="V167" s="325"/>
      <c r="W167" s="286">
        <v>0</v>
      </c>
      <c r="X167" s="287">
        <v>0</v>
      </c>
      <c r="Y167" s="76"/>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1"/>
      <c r="G168" s="174" t="s">
        <v>2836</v>
      </c>
      <c r="H168" s="165"/>
      <c r="I168" s="176" t="s">
        <v>2453</v>
      </c>
      <c r="J168" s="4"/>
      <c r="K168" s="153">
        <f t="shared" si="3"/>
        <v>0</v>
      </c>
      <c r="L168" s="92"/>
      <c r="M168" s="64"/>
      <c r="N168" s="64"/>
      <c r="O168" s="64"/>
      <c r="P168" s="64"/>
      <c r="Q168" s="64"/>
      <c r="R168" s="64"/>
      <c r="S168" s="64"/>
      <c r="T168" s="64"/>
      <c r="U168" s="239"/>
      <c r="V168" s="325"/>
      <c r="W168" s="284">
        <v>0</v>
      </c>
      <c r="X168" s="285">
        <v>0</v>
      </c>
      <c r="Y168" s="76"/>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1"/>
      <c r="G169" s="175" t="s">
        <v>2836</v>
      </c>
      <c r="H169" s="165"/>
      <c r="I169" s="177" t="s">
        <v>2453</v>
      </c>
      <c r="J169" s="4"/>
      <c r="K169" s="153">
        <f t="shared" si="3"/>
        <v>0</v>
      </c>
      <c r="L169" s="92"/>
      <c r="M169" s="65"/>
      <c r="N169" s="65"/>
      <c r="O169" s="65"/>
      <c r="P169" s="65"/>
      <c r="Q169" s="65"/>
      <c r="R169" s="65"/>
      <c r="S169" s="65"/>
      <c r="T169" s="65"/>
      <c r="U169" s="239"/>
      <c r="V169" s="325"/>
      <c r="W169" s="286">
        <v>0</v>
      </c>
      <c r="X169" s="287">
        <v>0</v>
      </c>
      <c r="Y169" s="76"/>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1"/>
      <c r="G170" s="174" t="s">
        <v>2836</v>
      </c>
      <c r="H170" s="165"/>
      <c r="I170" s="176" t="s">
        <v>2453</v>
      </c>
      <c r="J170" s="4"/>
      <c r="K170" s="153">
        <f t="shared" si="3"/>
        <v>0</v>
      </c>
      <c r="L170" s="92"/>
      <c r="M170" s="64"/>
      <c r="N170" s="64"/>
      <c r="O170" s="64"/>
      <c r="P170" s="64"/>
      <c r="Q170" s="64"/>
      <c r="R170" s="64"/>
      <c r="S170" s="64"/>
      <c r="T170" s="64"/>
      <c r="U170" s="239"/>
      <c r="V170" s="325"/>
      <c r="W170" s="284">
        <v>0</v>
      </c>
      <c r="X170" s="285">
        <v>0</v>
      </c>
      <c r="Y170" s="76"/>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1"/>
      <c r="G171" s="175" t="s">
        <v>2836</v>
      </c>
      <c r="H171" s="165"/>
      <c r="I171" s="177" t="s">
        <v>2453</v>
      </c>
      <c r="J171" s="4"/>
      <c r="K171" s="153">
        <f t="shared" si="3"/>
        <v>0</v>
      </c>
      <c r="L171" s="92"/>
      <c r="M171" s="65"/>
      <c r="N171" s="65"/>
      <c r="O171" s="65"/>
      <c r="P171" s="65"/>
      <c r="Q171" s="65"/>
      <c r="R171" s="65"/>
      <c r="S171" s="65"/>
      <c r="T171" s="65"/>
      <c r="U171" s="239"/>
      <c r="V171" s="325"/>
      <c r="W171" s="286">
        <v>0</v>
      </c>
      <c r="X171" s="287">
        <v>0</v>
      </c>
      <c r="Y171" s="76"/>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1"/>
      <c r="G172" s="174" t="s">
        <v>2836</v>
      </c>
      <c r="H172" s="165"/>
      <c r="I172" s="176" t="s">
        <v>2453</v>
      </c>
      <c r="J172" s="4"/>
      <c r="K172" s="153">
        <f t="shared" si="3"/>
        <v>0</v>
      </c>
      <c r="L172" s="92"/>
      <c r="M172" s="64"/>
      <c r="N172" s="64"/>
      <c r="O172" s="64"/>
      <c r="P172" s="64"/>
      <c r="Q172" s="64"/>
      <c r="R172" s="64"/>
      <c r="S172" s="64"/>
      <c r="T172" s="64"/>
      <c r="U172" s="239"/>
      <c r="V172" s="325"/>
      <c r="W172" s="284">
        <v>0</v>
      </c>
      <c r="X172" s="285">
        <v>0</v>
      </c>
      <c r="Y172" s="76"/>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1"/>
      <c r="G173" s="175" t="s">
        <v>2836</v>
      </c>
      <c r="H173" s="165"/>
      <c r="I173" s="177" t="s">
        <v>2453</v>
      </c>
      <c r="J173" s="4"/>
      <c r="K173" s="153">
        <f t="shared" si="3"/>
        <v>0</v>
      </c>
      <c r="L173" s="92"/>
      <c r="M173" s="65"/>
      <c r="N173" s="65"/>
      <c r="O173" s="65"/>
      <c r="P173" s="65"/>
      <c r="Q173" s="65"/>
      <c r="R173" s="65"/>
      <c r="S173" s="65"/>
      <c r="T173" s="65"/>
      <c r="U173" s="239"/>
      <c r="V173" s="325"/>
      <c r="W173" s="286">
        <v>0</v>
      </c>
      <c r="X173" s="287">
        <v>0</v>
      </c>
      <c r="Y173" s="76"/>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1"/>
      <c r="G174" s="174" t="s">
        <v>2836</v>
      </c>
      <c r="H174" s="165"/>
      <c r="I174" s="176" t="s">
        <v>2453</v>
      </c>
      <c r="J174" s="4"/>
      <c r="K174" s="153">
        <f t="shared" si="3"/>
        <v>0</v>
      </c>
      <c r="L174" s="92"/>
      <c r="M174" s="64"/>
      <c r="N174" s="64"/>
      <c r="O174" s="64"/>
      <c r="P174" s="64"/>
      <c r="Q174" s="64"/>
      <c r="R174" s="64"/>
      <c r="S174" s="64"/>
      <c r="T174" s="64"/>
      <c r="U174" s="239"/>
      <c r="V174" s="325"/>
      <c r="W174" s="284">
        <v>0</v>
      </c>
      <c r="X174" s="285">
        <v>0</v>
      </c>
      <c r="Y174" s="76"/>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1"/>
      <c r="G175" s="175" t="s">
        <v>2836</v>
      </c>
      <c r="H175" s="165"/>
      <c r="I175" s="177" t="s">
        <v>2453</v>
      </c>
      <c r="J175" s="4"/>
      <c r="K175" s="153">
        <f t="shared" si="3"/>
        <v>0</v>
      </c>
      <c r="L175" s="92"/>
      <c r="M175" s="65"/>
      <c r="N175" s="65"/>
      <c r="O175" s="65"/>
      <c r="P175" s="65"/>
      <c r="Q175" s="65"/>
      <c r="R175" s="65"/>
      <c r="S175" s="65"/>
      <c r="T175" s="65"/>
      <c r="U175" s="239"/>
      <c r="V175" s="325"/>
      <c r="W175" s="286">
        <v>0</v>
      </c>
      <c r="X175" s="287">
        <v>0</v>
      </c>
      <c r="Y175" s="76"/>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1"/>
      <c r="G176" s="174" t="s">
        <v>2836</v>
      </c>
      <c r="H176" s="165"/>
      <c r="I176" s="176" t="s">
        <v>2453</v>
      </c>
      <c r="J176" s="4"/>
      <c r="K176" s="153">
        <f t="shared" si="3"/>
        <v>0</v>
      </c>
      <c r="L176" s="92"/>
      <c r="M176" s="64"/>
      <c r="N176" s="64"/>
      <c r="O176" s="64"/>
      <c r="P176" s="64"/>
      <c r="Q176" s="64"/>
      <c r="R176" s="64"/>
      <c r="S176" s="64"/>
      <c r="T176" s="64"/>
      <c r="U176" s="239"/>
      <c r="V176" s="325"/>
      <c r="W176" s="284">
        <v>0</v>
      </c>
      <c r="X176" s="285">
        <v>0</v>
      </c>
      <c r="Y176" s="76"/>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1"/>
      <c r="G177" s="175" t="s">
        <v>2836</v>
      </c>
      <c r="H177" s="165"/>
      <c r="I177" s="177" t="s">
        <v>2453</v>
      </c>
      <c r="J177" s="4"/>
      <c r="K177" s="153">
        <f t="shared" si="3"/>
        <v>0</v>
      </c>
      <c r="L177" s="92"/>
      <c r="M177" s="65"/>
      <c r="N177" s="65"/>
      <c r="O177" s="65"/>
      <c r="P177" s="65"/>
      <c r="Q177" s="65"/>
      <c r="R177" s="65"/>
      <c r="S177" s="65"/>
      <c r="T177" s="65"/>
      <c r="U177" s="239"/>
      <c r="V177" s="325"/>
      <c r="W177" s="286">
        <v>0</v>
      </c>
      <c r="X177" s="287">
        <v>0</v>
      </c>
      <c r="Y177" s="76"/>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1"/>
      <c r="G178" s="174" t="s">
        <v>2836</v>
      </c>
      <c r="H178" s="165"/>
      <c r="I178" s="176" t="s">
        <v>2453</v>
      </c>
      <c r="J178" s="4"/>
      <c r="K178" s="153">
        <f t="shared" si="3"/>
        <v>0</v>
      </c>
      <c r="L178" s="92"/>
      <c r="M178" s="64"/>
      <c r="N178" s="64"/>
      <c r="O178" s="64"/>
      <c r="P178" s="64"/>
      <c r="Q178" s="64"/>
      <c r="R178" s="64"/>
      <c r="S178" s="64"/>
      <c r="T178" s="64"/>
      <c r="U178" s="239"/>
      <c r="V178" s="325"/>
      <c r="W178" s="284">
        <v>0</v>
      </c>
      <c r="X178" s="285">
        <v>0</v>
      </c>
      <c r="Y178" s="76"/>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1"/>
      <c r="G179" s="175" t="s">
        <v>2836</v>
      </c>
      <c r="H179" s="165"/>
      <c r="I179" s="177" t="s">
        <v>2453</v>
      </c>
      <c r="J179" s="4"/>
      <c r="K179" s="153">
        <f t="shared" si="3"/>
        <v>0</v>
      </c>
      <c r="L179" s="92"/>
      <c r="M179" s="65"/>
      <c r="N179" s="65"/>
      <c r="O179" s="65"/>
      <c r="P179" s="65"/>
      <c r="Q179" s="65"/>
      <c r="R179" s="65"/>
      <c r="S179" s="65"/>
      <c r="T179" s="65"/>
      <c r="U179" s="239"/>
      <c r="V179" s="325"/>
      <c r="W179" s="286">
        <v>0</v>
      </c>
      <c r="X179" s="287">
        <v>0</v>
      </c>
      <c r="Y179" s="76"/>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5"/>
      <c r="G180" s="174" t="s">
        <v>2836</v>
      </c>
      <c r="H180" s="179"/>
      <c r="I180" s="176" t="s">
        <v>2453</v>
      </c>
      <c r="J180" s="95"/>
      <c r="K180" s="153">
        <f t="shared" si="3"/>
        <v>0</v>
      </c>
      <c r="L180" s="93"/>
      <c r="M180" s="64"/>
      <c r="N180" s="64"/>
      <c r="O180" s="64"/>
      <c r="P180" s="64"/>
      <c r="Q180" s="64"/>
      <c r="R180" s="64"/>
      <c r="S180" s="64"/>
      <c r="T180" s="64"/>
      <c r="U180" s="319"/>
      <c r="V180" s="326"/>
      <c r="W180" s="284">
        <v>0</v>
      </c>
      <c r="X180" s="284">
        <v>0</v>
      </c>
      <c r="Y180" s="76"/>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1"/>
      <c r="G181" s="301"/>
      <c r="H181" s="165"/>
      <c r="I181" s="302"/>
      <c r="J181" s="4"/>
      <c r="K181" s="315"/>
      <c r="L181" s="92"/>
      <c r="M181" s="316"/>
      <c r="N181" s="316"/>
      <c r="O181" s="316"/>
      <c r="P181" s="316"/>
      <c r="Q181" s="316"/>
      <c r="R181" s="316"/>
      <c r="S181" s="316"/>
      <c r="T181" s="316"/>
      <c r="U181" s="239"/>
      <c r="V181" s="14"/>
      <c r="W181" s="317"/>
      <c r="X181" s="318"/>
      <c r="Y181" s="76"/>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3" t="str">
        <f>IF('Page 2 - Team Information'!E180="","",'Page 2 - Team Information'!E180)</f>
        <v/>
      </c>
      <c r="F182" s="191"/>
      <c r="G182" s="274" t="str">
        <f>IF('Page 2 - Team Information'!G180="","",'Page 2 - Team Information'!G180)</f>
        <v/>
      </c>
      <c r="H182" s="165"/>
      <c r="I182" s="274" t="str">
        <f>IF('Page 2 - Team Information'!I180="","",'Page 2 - Team Information'!I180)</f>
        <v/>
      </c>
      <c r="J182" s="4"/>
      <c r="K182" s="153">
        <f>SUM(M182:X182)</f>
        <v>0</v>
      </c>
      <c r="L182" s="92"/>
      <c r="M182" s="64"/>
      <c r="N182" s="64"/>
      <c r="O182" s="64"/>
      <c r="P182" s="64"/>
      <c r="Q182" s="64"/>
      <c r="R182" s="64"/>
      <c r="S182" s="64"/>
      <c r="T182" s="64"/>
      <c r="U182" s="239"/>
      <c r="V182" s="14"/>
      <c r="W182" s="284">
        <v>0</v>
      </c>
      <c r="X182" s="285">
        <v>0</v>
      </c>
      <c r="Y182" s="76"/>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4" t="str">
        <f>IF('Page 2 - Team Information'!E181="","",'Page 2 - Team Information'!E181)</f>
        <v/>
      </c>
      <c r="F183" s="191"/>
      <c r="G183" s="275" t="str">
        <f>IF('Page 2 - Team Information'!G181="","",'Page 2 - Team Information'!G181)</f>
        <v/>
      </c>
      <c r="H183" s="165"/>
      <c r="I183" s="275" t="str">
        <f>IF('Page 2 - Team Information'!I181="","",'Page 2 - Team Information'!I181)</f>
        <v/>
      </c>
      <c r="J183" s="4"/>
      <c r="K183" s="153">
        <f>SUM(M183:X183)</f>
        <v>0</v>
      </c>
      <c r="L183" s="92"/>
      <c r="M183" s="65"/>
      <c r="N183" s="65"/>
      <c r="O183" s="65"/>
      <c r="P183" s="65"/>
      <c r="Q183" s="65"/>
      <c r="R183" s="65"/>
      <c r="S183" s="65"/>
      <c r="T183" s="65"/>
      <c r="U183" s="239"/>
      <c r="V183" s="152"/>
      <c r="W183" s="286">
        <v>0</v>
      </c>
      <c r="X183" s="287">
        <v>0</v>
      </c>
      <c r="Y183" s="76"/>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3" t="str">
        <f>IF('Page 2 - Team Information'!E182="","",'Page 2 - Team Information'!E182)</f>
        <v/>
      </c>
      <c r="F184" s="191"/>
      <c r="G184" s="274" t="str">
        <f>IF('Page 2 - Team Information'!G182="","",'Page 2 - Team Information'!G182)</f>
        <v/>
      </c>
      <c r="H184" s="165"/>
      <c r="I184" s="274" t="str">
        <f>IF('Page 2 - Team Information'!I182="","",'Page 2 - Team Information'!I182)</f>
        <v/>
      </c>
      <c r="J184" s="4"/>
      <c r="K184" s="153">
        <f>SUM(M184:X184)</f>
        <v>0</v>
      </c>
      <c r="L184" s="92"/>
      <c r="M184" s="64"/>
      <c r="N184" s="64"/>
      <c r="O184" s="64"/>
      <c r="P184" s="64"/>
      <c r="Q184" s="64"/>
      <c r="R184" s="64"/>
      <c r="S184" s="64"/>
      <c r="T184" s="64"/>
      <c r="U184" s="239"/>
      <c r="V184" s="14"/>
      <c r="W184" s="284">
        <v>0</v>
      </c>
      <c r="X184" s="285">
        <v>0</v>
      </c>
      <c r="Y184" s="76"/>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4" t="str">
        <f>IF('Page 2 - Team Information'!E183="","",'Page 2 - Team Information'!E183)</f>
        <v/>
      </c>
      <c r="F185" s="191"/>
      <c r="G185" s="275" t="str">
        <f>IF('Page 2 - Team Information'!G183="","",'Page 2 - Team Information'!G183)</f>
        <v/>
      </c>
      <c r="H185" s="179"/>
      <c r="I185" s="275" t="str">
        <f>IF('Page 2 - Team Information'!I183="","",'Page 2 - Team Information'!I183)</f>
        <v/>
      </c>
      <c r="J185" s="4"/>
      <c r="K185" s="153">
        <f>SUM(M185:X185)</f>
        <v>0</v>
      </c>
      <c r="L185" s="92"/>
      <c r="M185" s="65"/>
      <c r="N185" s="65"/>
      <c r="O185" s="65"/>
      <c r="P185" s="65"/>
      <c r="Q185" s="65"/>
      <c r="R185" s="65"/>
      <c r="S185" s="65"/>
      <c r="T185" s="65"/>
      <c r="U185" s="239"/>
      <c r="V185" s="14"/>
      <c r="W185" s="286">
        <v>0</v>
      </c>
      <c r="X185" s="287">
        <v>0</v>
      </c>
      <c r="Y185" s="76"/>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3" t="str">
        <f>IF('Page 2 - Team Information'!E184="","",'Page 2 - Team Information'!E184)</f>
        <v/>
      </c>
      <c r="F186" s="195"/>
      <c r="G186" s="274" t="str">
        <f>IF('Page 2 - Team Information'!G184="","",'Page 2 - Team Information'!G184)</f>
        <v/>
      </c>
      <c r="H186" s="180"/>
      <c r="I186" s="274" t="str">
        <f>IF('Page 2 - Team Information'!I184="","",'Page 2 - Team Information'!I184)</f>
        <v/>
      </c>
      <c r="J186" s="95"/>
      <c r="K186" s="154">
        <f>SUM(M186:X186)</f>
        <v>0</v>
      </c>
      <c r="L186" s="93"/>
      <c r="M186" s="196"/>
      <c r="N186" s="196"/>
      <c r="O186" s="196"/>
      <c r="P186" s="196"/>
      <c r="Q186" s="196"/>
      <c r="R186" s="196"/>
      <c r="S186" s="196"/>
      <c r="T186" s="196"/>
      <c r="U186" s="239"/>
      <c r="V186" s="14"/>
      <c r="W186" s="288">
        <v>0</v>
      </c>
      <c r="X186" s="289">
        <v>0</v>
      </c>
      <c r="Y186" s="76"/>
      <c r="Z186" s="24"/>
      <c r="AA186"/>
      <c r="AB186"/>
      <c r="AC186"/>
      <c r="AD186"/>
      <c r="AE186"/>
      <c r="AF186"/>
      <c r="AG186"/>
      <c r="AH186"/>
      <c r="AI186"/>
      <c r="AJ186"/>
      <c r="AK186"/>
      <c r="AL186"/>
      <c r="AM186"/>
      <c r="AN186"/>
      <c r="AO186"/>
      <c r="AP186"/>
      <c r="AQ186"/>
      <c r="AR186"/>
      <c r="AS186"/>
      <c r="AT186"/>
      <c r="AU186"/>
      <c r="AV186"/>
    </row>
    <row r="187" spans="1:48" s="89" customFormat="1" ht="7.15" customHeight="1" x14ac:dyDescent="0.2">
      <c r="A187" s="83"/>
      <c r="B187" s="84"/>
      <c r="C187" s="85"/>
      <c r="D187" s="85"/>
      <c r="E187" s="86"/>
      <c r="F187" s="87"/>
      <c r="G187" s="87"/>
      <c r="H187" s="87"/>
      <c r="I187" s="87"/>
      <c r="J187" s="87"/>
      <c r="K187" s="87"/>
      <c r="L187" s="87"/>
      <c r="M187" s="87"/>
      <c r="N187" s="87"/>
      <c r="O187" s="87"/>
      <c r="P187" s="87"/>
      <c r="Q187" s="87"/>
      <c r="R187" s="87"/>
      <c r="S187" s="87"/>
      <c r="T187" s="87"/>
      <c r="U187" s="87"/>
      <c r="V187" s="87"/>
      <c r="W187" s="87"/>
      <c r="X187" s="88"/>
      <c r="Z187" s="90"/>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row>
    <row r="188" spans="1:48" s="89" customFormat="1" ht="7.15" customHeight="1" x14ac:dyDescent="0.2">
      <c r="A188" s="83"/>
      <c r="B188" s="84"/>
      <c r="C188" s="85"/>
      <c r="D188" s="85"/>
      <c r="E188" s="131"/>
      <c r="X188" s="132"/>
      <c r="Z188" s="90"/>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row>
    <row r="189" spans="1:48" ht="15.4" customHeight="1" x14ac:dyDescent="0.25">
      <c r="A189"/>
      <c r="B189" s="17"/>
      <c r="C189" s="18"/>
      <c r="D189" s="18"/>
      <c r="E189" s="133" t="s">
        <v>10097</v>
      </c>
      <c r="F189" s="183"/>
      <c r="G189" s="183"/>
      <c r="H189" s="134"/>
      <c r="I189" s="134"/>
      <c r="J189" s="134"/>
      <c r="K189" s="135"/>
      <c r="L189" s="135"/>
      <c r="M189" s="135"/>
      <c r="X189" s="151"/>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3" t="s">
        <v>10098</v>
      </c>
      <c r="F190" s="183"/>
      <c r="G190" s="183"/>
      <c r="H190" s="134"/>
      <c r="I190" s="134"/>
      <c r="J190" s="134"/>
      <c r="K190" s="135"/>
      <c r="L190" s="135"/>
      <c r="N190" s="135"/>
      <c r="X190" s="151"/>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3" t="s">
        <v>2833</v>
      </c>
      <c r="F191" s="183"/>
      <c r="G191" s="183"/>
      <c r="H191" s="134"/>
      <c r="I191" s="134"/>
      <c r="J191" s="134"/>
      <c r="K191" s="135"/>
      <c r="L191" s="135"/>
      <c r="M191" s="135"/>
      <c r="X191" s="151"/>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3" t="s">
        <v>10099</v>
      </c>
      <c r="F192" s="183"/>
      <c r="G192" s="183"/>
      <c r="H192" s="134"/>
      <c r="I192" s="134"/>
      <c r="J192" s="134"/>
      <c r="K192" s="135"/>
      <c r="L192" s="135"/>
      <c r="M192" s="135"/>
      <c r="X192" s="151"/>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4" t="s">
        <v>10100</v>
      </c>
      <c r="F193" s="545"/>
      <c r="G193" s="545"/>
      <c r="H193" s="545"/>
      <c r="I193" s="545"/>
      <c r="J193" s="545"/>
      <c r="K193" s="545"/>
      <c r="L193" s="135"/>
      <c r="M193" s="135"/>
      <c r="X193" s="151"/>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5"/>
      <c r="F194" s="184"/>
      <c r="G194" s="184"/>
      <c r="H194" s="134"/>
      <c r="I194" s="134"/>
      <c r="J194" s="134"/>
      <c r="K194" s="135"/>
      <c r="L194" s="135"/>
      <c r="M194" s="135"/>
      <c r="X194" s="151"/>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1"/>
      <c r="F195" s="185"/>
      <c r="G195" s="185"/>
      <c r="H195" s="61"/>
      <c r="I195" s="61"/>
      <c r="J195" s="61"/>
      <c r="X195" s="82"/>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0"/>
      <c r="F196" s="80"/>
      <c r="G196" s="80"/>
      <c r="H196" s="78"/>
      <c r="I196" s="78"/>
      <c r="J196" s="78"/>
      <c r="K196" s="79"/>
      <c r="L196" s="79"/>
      <c r="M196" s="79"/>
      <c r="N196" s="79"/>
      <c r="O196" s="79"/>
      <c r="P196" s="79"/>
      <c r="Q196" s="79"/>
      <c r="R196" s="79"/>
      <c r="S196" s="79"/>
      <c r="T196" s="79"/>
      <c r="U196" s="79"/>
      <c r="V196" s="79"/>
      <c r="W196" s="79"/>
      <c r="X196" s="79"/>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46"/>
    </row>
    <row r="198" spans="1:48" customFormat="1" ht="15.75" thickTop="1" x14ac:dyDescent="0.25">
      <c r="Z198" s="81"/>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8" t="s">
        <v>2845</v>
      </c>
      <c r="I5001" s="178" t="s">
        <v>2850</v>
      </c>
    </row>
    <row r="5002" spans="7:9" hidden="1" x14ac:dyDescent="0.2">
      <c r="G5002" s="3" t="s">
        <v>2851</v>
      </c>
      <c r="I5002" s="3" t="s">
        <v>2846</v>
      </c>
    </row>
    <row r="5003" spans="7:9" hidden="1" x14ac:dyDescent="0.2">
      <c r="G5003" s="97" t="s">
        <v>2836</v>
      </c>
      <c r="I5003" s="3" t="s">
        <v>2847</v>
      </c>
    </row>
    <row r="5004" spans="7:9" hidden="1" x14ac:dyDescent="0.2">
      <c r="I5004" s="3" t="s">
        <v>2848</v>
      </c>
    </row>
    <row r="5005" spans="7:9" hidden="1" x14ac:dyDescent="0.2">
      <c r="I5005" s="3" t="s">
        <v>2454</v>
      </c>
    </row>
    <row r="5006" spans="7:9" hidden="1" x14ac:dyDescent="0.2">
      <c r="I5006" s="97"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2"/>
      <c r="D2" s="452"/>
      <c r="E2" s="452"/>
      <c r="F2" s="452"/>
      <c r="G2" s="452"/>
      <c r="H2" s="452"/>
      <c r="I2" s="452"/>
      <c r="J2" s="452"/>
      <c r="K2" s="452"/>
      <c r="L2" s="452"/>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59" t="str">
        <f>'Page 1 - General Information'!E4</f>
        <v xml:space="preserve"> INTERSCHOLASTIC ATHLETIC OPPORTUNITIES DISCLOSURE FORM 22.1</v>
      </c>
      <c r="F4" s="530"/>
      <c r="G4" s="530"/>
      <c r="H4" s="530"/>
      <c r="I4" s="530"/>
      <c r="J4" s="530"/>
      <c r="K4" s="530"/>
      <c r="L4" s="530"/>
      <c r="M4" s="530"/>
      <c r="N4" s="530"/>
      <c r="O4" s="530"/>
      <c r="P4" s="530"/>
      <c r="Q4" s="530"/>
      <c r="R4" s="530"/>
      <c r="S4" s="530"/>
      <c r="T4" s="530"/>
      <c r="U4" s="530"/>
      <c r="V4" s="560"/>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4" t="str">
        <f>'Page 1 - General Information'!E5</f>
        <v>2021 - 2022 School Year</v>
      </c>
      <c r="F5" s="475"/>
      <c r="G5" s="475"/>
      <c r="H5" s="475"/>
      <c r="I5" s="475"/>
      <c r="J5" s="475"/>
      <c r="K5" s="475"/>
      <c r="L5" s="475"/>
      <c r="M5" s="475"/>
      <c r="N5" s="475"/>
      <c r="O5" s="475"/>
      <c r="P5" s="475"/>
      <c r="Q5" s="475"/>
      <c r="R5" s="475"/>
      <c r="S5" s="475"/>
      <c r="T5" s="475"/>
      <c r="U5" s="475"/>
      <c r="V5" s="53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0"/>
      <c r="E7" s="373" t="str">
        <f>IF('Page 1 - General Information'!G14="[Make Selection From Drop-Down List ]","",("School:  "&amp;'Page 1 - General Information'!G14&amp;" - "&amp;'Page 1 - General Information'!G16))</f>
        <v>School:  West Hazleton El/MS - 7569</v>
      </c>
      <c r="F7" s="100"/>
      <c r="G7" s="100"/>
      <c r="H7" s="221"/>
      <c r="I7" s="100"/>
      <c r="J7" s="100" t="s">
        <v>10535</v>
      </c>
      <c r="K7" s="100"/>
      <c r="L7" s="100"/>
      <c r="M7" s="100"/>
      <c r="N7" s="100"/>
      <c r="O7" s="100"/>
      <c r="P7" s="100"/>
      <c r="Q7" s="221"/>
      <c r="R7" s="374"/>
      <c r="S7" s="374" t="str">
        <f>IF('Page 1 - General Information'!G10=" [Make Selection From Drop-Down List ]","",("LEA:  "&amp;'Page 1 - General Information'!G10&amp;" - "&amp;'Page 1 - General Information'!G12))</f>
        <v>LEA:  Hazleton Area SD - 118403302</v>
      </c>
      <c r="T7" s="221"/>
      <c r="U7" s="100"/>
      <c r="V7" s="101"/>
      <c r="X7" s="24"/>
    </row>
    <row r="8" spans="1:94" ht="4.9000000000000004" customHeight="1" x14ac:dyDescent="0.25">
      <c r="B8" s="17"/>
      <c r="C8" s="123"/>
      <c r="D8" s="124"/>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8"/>
      <c r="F9" s="508"/>
      <c r="G9" s="508"/>
      <c r="H9" s="510"/>
      <c r="I9" s="508"/>
      <c r="J9" s="508"/>
      <c r="K9" s="508"/>
      <c r="L9" s="508"/>
      <c r="M9" s="508"/>
      <c r="N9" s="508"/>
      <c r="O9" s="508"/>
      <c r="P9" s="508"/>
      <c r="Q9" s="508"/>
      <c r="R9" s="508"/>
      <c r="S9" s="508"/>
      <c r="T9" s="508"/>
      <c r="U9" s="508"/>
      <c r="V9" s="508"/>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4"/>
      <c r="B10" s="115"/>
      <c r="C10" s="116"/>
      <c r="D10" s="375"/>
      <c r="E10" s="561" t="s">
        <v>10521</v>
      </c>
      <c r="F10" s="556" t="s">
        <v>19152</v>
      </c>
      <c r="G10" s="557"/>
      <c r="H10" s="557"/>
      <c r="I10" s="557"/>
      <c r="J10" s="557"/>
      <c r="K10" s="557"/>
      <c r="L10" s="557"/>
      <c r="M10" s="558"/>
      <c r="N10" s="99"/>
      <c r="O10" s="556" t="s">
        <v>19153</v>
      </c>
      <c r="P10" s="557"/>
      <c r="Q10" s="557"/>
      <c r="R10" s="557"/>
      <c r="S10" s="557"/>
      <c r="T10" s="557"/>
      <c r="U10" s="557"/>
      <c r="V10" s="558"/>
      <c r="W10" s="116"/>
      <c r="X10" s="117"/>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row>
    <row r="11" spans="1:94" s="1" customFormat="1" ht="25.9" customHeight="1" x14ac:dyDescent="0.25">
      <c r="A11"/>
      <c r="B11" s="17"/>
      <c r="C11"/>
      <c r="D11" s="248"/>
      <c r="E11" s="562"/>
      <c r="F11" s="526" t="s">
        <v>10522</v>
      </c>
      <c r="G11" s="555"/>
      <c r="H11" s="555"/>
      <c r="I11" s="555"/>
      <c r="J11" s="555"/>
      <c r="K11" s="555"/>
      <c r="L11" s="555"/>
      <c r="M11" s="527"/>
      <c r="N11" s="376"/>
      <c r="O11" s="526" t="s">
        <v>10522</v>
      </c>
      <c r="P11" s="555"/>
      <c r="Q11" s="555"/>
      <c r="R11" s="555"/>
      <c r="S11" s="555"/>
      <c r="T11" s="555"/>
      <c r="U11" s="555"/>
      <c r="V11" s="527"/>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3"/>
      <c r="F12" s="349" t="s">
        <v>10527</v>
      </c>
      <c r="G12" s="161" t="s">
        <v>10528</v>
      </c>
      <c r="H12" s="161" t="s">
        <v>10529</v>
      </c>
      <c r="I12" s="161" t="s">
        <v>10530</v>
      </c>
      <c r="J12" s="161" t="s">
        <v>10531</v>
      </c>
      <c r="K12" s="161" t="s">
        <v>10532</v>
      </c>
      <c r="L12" s="362" t="s">
        <v>10533</v>
      </c>
      <c r="M12" s="66" t="s">
        <v>2455</v>
      </c>
      <c r="N12" s="376"/>
      <c r="O12" s="349" t="s">
        <v>10527</v>
      </c>
      <c r="P12" s="161" t="s">
        <v>10528</v>
      </c>
      <c r="Q12" s="161" t="s">
        <v>10529</v>
      </c>
      <c r="R12" s="161" t="s">
        <v>10530</v>
      </c>
      <c r="S12" s="161" t="s">
        <v>10531</v>
      </c>
      <c r="T12" s="161" t="s">
        <v>10532</v>
      </c>
      <c r="U12" s="362" t="s">
        <v>10533</v>
      </c>
      <c r="V12" s="66"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1184033027569Male</v>
      </c>
      <c r="E14" s="350" t="s">
        <v>2948</v>
      </c>
      <c r="F14" s="368">
        <f>IF(ISERROR(VLOOKUP($D$14,'Race Data'!$B:$O,7,FALSE))," ",(VLOOKUP($D$14,'Race Data'!$B:$O,7,FALSE)))</f>
        <v>0</v>
      </c>
      <c r="G14" s="368" t="str">
        <f>IF(ISERROR(VLOOKUP($D$14,'Race Data'!$B:$O,8,FALSE))," ",(VLOOKUP($D$14,'Race Data'!$B:$O,8,FALSE)))</f>
        <v>*</v>
      </c>
      <c r="H14" s="368">
        <f>IF(ISERROR(VLOOKUP($D$14,'Race Data'!$B:$O,9,FALSE))," ",(VLOOKUP($D$14,'Race Data'!$B:$O,9,FALSE)))</f>
        <v>97</v>
      </c>
      <c r="I14" s="368">
        <f>IF(ISERROR(VLOOKUP($D$14,'Race Data'!$B:$O,10,FALSE))," ",(VLOOKUP($D$14,'Race Data'!$B:$O,10,FALSE)))</f>
        <v>19</v>
      </c>
      <c r="J14" s="368" t="str">
        <f>IF(ISERROR(VLOOKUP($D$14,'Race Data'!$B:$O,11,FALSE))," ",(VLOOKUP($D$14,'Race Data'!$B:$O,11,FALSE)))</f>
        <v>*</v>
      </c>
      <c r="K14" s="368">
        <f>IF(ISERROR(VLOOKUP($D$14,'Race Data'!$B:$O,12,FALSE))," ",(VLOOKUP($D$14,'Race Data'!$B:$O,12,FALSE)))</f>
        <v>0</v>
      </c>
      <c r="L14" s="368">
        <f>IF(ISERROR(VLOOKUP($D$14,'Race Data'!$B:$O,13,FALSE))," ",(VLOOKUP($D$14,'Race Data'!$B:$O,13,FALSE)))</f>
        <v>0</v>
      </c>
      <c r="M14" s="353">
        <f>IF(ISERROR(VLOOKUP($D$14,'Race Data'!$B:$O,14,FALSE))," ",(VLOOKUP($D$14,'Race Data'!$B:$O,14,FALSE)))</f>
        <v>119</v>
      </c>
      <c r="N14" s="146"/>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1184033027569Female</v>
      </c>
      <c r="E15" s="175" t="s">
        <v>2947</v>
      </c>
      <c r="F15" s="368">
        <f>IF(ISERROR(VLOOKUP($D$15,'Race Data'!$B:$O,7,FALSE))," ",(VLOOKUP($D$15,'Race Data'!$B:$O,7,FALSE)))</f>
        <v>0</v>
      </c>
      <c r="G15" s="368" t="str">
        <f>IF(ISERROR(VLOOKUP($D$15,'Race Data'!$B:$O,8,FALSE))," ",(VLOOKUP($D$15,'Race Data'!$B:$O,8,FALSE)))</f>
        <v>*</v>
      </c>
      <c r="H15" s="368">
        <f>IF(ISERROR(VLOOKUP($D$15,'Race Data'!$B:$O,9,FALSE))," ",(VLOOKUP($D$15,'Race Data'!$B:$O,9,FALSE)))</f>
        <v>67</v>
      </c>
      <c r="I15" s="368" t="str">
        <f>IF(ISERROR(VLOOKUP($D$15,'Race Data'!$B:$O,10,FALSE))," ",(VLOOKUP($D$15,'Race Data'!$B:$O,10,FALSE)))</f>
        <v>*</v>
      </c>
      <c r="J15" s="368">
        <f>IF(ISERROR(VLOOKUP($D$15,'Race Data'!$B:$O,11,FALSE))," ",(VLOOKUP($D$15,'Race Data'!$B:$O,11,FALSE)))</f>
        <v>0</v>
      </c>
      <c r="K15" s="368" t="str">
        <f>IF(ISERROR(VLOOKUP($D$15,'Race Data'!$B:$O,12,FALSE))," ",(VLOOKUP($D$15,'Race Data'!$B:$O,12,FALSE)))</f>
        <v>*</v>
      </c>
      <c r="L15" s="368">
        <f>IF(ISERROR(VLOOKUP($D$15,'Race Data'!$B:$O,13,FALSE))," ",(VLOOKUP($D$15,'Race Data'!$B:$O,13,FALSE)))</f>
        <v>0</v>
      </c>
      <c r="M15" s="353">
        <f>IF(ISERROR(VLOOKUP($D$15,'Race Data'!$B:$O,14,FALSE))," ",(VLOOKUP($D$15,'Race Data'!$B:$O,14,FALSE)))</f>
        <v>74</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2" customFormat="1" x14ac:dyDescent="0.25">
      <c r="A16" s="348"/>
      <c r="B16" s="378"/>
      <c r="D16" s="210" t="str">
        <f>'Page 1 - General Information'!G12&amp;'Page 1 - General Information'!G16&amp;'Page 4 - Gender and Race Info'!E16</f>
        <v>1184033027569Total</v>
      </c>
      <c r="E16" s="379" t="s">
        <v>2455</v>
      </c>
      <c r="F16" s="365">
        <f>IF(ISERROR(VLOOKUP($D$16,'Race Data'!$B:$O,7,FALSE))," ",(VLOOKUP($D$16,'Race Data'!$B:$O,7,FALSE)))</f>
        <v>0</v>
      </c>
      <c r="G16" s="365" t="str">
        <f>IF(ISERROR(VLOOKUP($D$16,'Race Data'!$B:$O,8,FALSE))," ",(VLOOKUP($D$16,'Race Data'!$B:$O,8,FALSE)))</f>
        <v>*</v>
      </c>
      <c r="H16" s="365">
        <f>IF(ISERROR(VLOOKUP($D$16,'Race Data'!$B:$O,9,FALSE))," ",(VLOOKUP($D$16,'Race Data'!$B:$O,9,FALSE)))</f>
        <v>164</v>
      </c>
      <c r="I16" s="365" t="str">
        <f>IF(ISERROR(VLOOKUP($D$16,'Race Data'!$B:$O,10,FALSE))," ",(VLOOKUP($D$16,'Race Data'!$B:$O,10,FALSE)))</f>
        <v>*</v>
      </c>
      <c r="J16" s="365" t="str">
        <f>IF(ISERROR(VLOOKUP($D$16,'Race Data'!$B:$O,11,FALSE))," ",(VLOOKUP($D$16,'Race Data'!$B:$O,11,FALSE)))</f>
        <v>*</v>
      </c>
      <c r="K16" s="365" t="str">
        <f>IF(ISERROR(VLOOKUP($D$16,'Race Data'!$B:$O,12,FALSE))," ",(VLOOKUP($D$16,'Race Data'!$B:$O,12,FALSE)))</f>
        <v>*</v>
      </c>
      <c r="L16" s="365">
        <f>IF(ISERROR(VLOOKUP($D$16,'Race Data'!$B:$O,13,FALSE))," ",(VLOOKUP($D$16,'Race Data'!$B:$O,13,FALSE)))</f>
        <v>0</v>
      </c>
      <c r="M16" s="366">
        <f>IF(ISERROR(VLOOKUP($D$16,'Race Data'!$B:$O,14,FALSE))," ",(VLOOKUP($D$16,'Race Data'!$B:$O,14,FALSE)))</f>
        <v>193</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8"/>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2"/>
      <c r="E2" s="452"/>
      <c r="F2" s="452"/>
      <c r="G2" s="452"/>
      <c r="H2" s="452"/>
      <c r="I2" s="452"/>
      <c r="J2" s="452"/>
      <c r="K2" s="452"/>
      <c r="L2" s="452"/>
      <c r="M2" s="452"/>
      <c r="N2" s="452"/>
      <c r="O2" s="452"/>
      <c r="P2" s="452"/>
      <c r="Q2" s="452"/>
      <c r="R2" s="452"/>
      <c r="S2" s="452"/>
      <c r="T2" s="529"/>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22.1</v>
      </c>
      <c r="E4" s="473"/>
      <c r="F4" s="473"/>
      <c r="G4" s="473"/>
      <c r="H4" s="473"/>
      <c r="I4" s="473"/>
      <c r="J4" s="473"/>
      <c r="K4" s="473"/>
      <c r="L4" s="473"/>
      <c r="M4" s="473"/>
      <c r="N4" s="473"/>
      <c r="O4" s="473"/>
      <c r="P4" s="473"/>
      <c r="Q4" s="473"/>
      <c r="R4" s="539"/>
      <c r="S4" s="122"/>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2021 - 2022 School Year</v>
      </c>
      <c r="E5" s="475"/>
      <c r="F5" s="475"/>
      <c r="G5" s="475"/>
      <c r="H5" s="475"/>
      <c r="I5" s="475"/>
      <c r="J5" s="475"/>
      <c r="K5" s="475"/>
      <c r="L5" s="475"/>
      <c r="M5" s="475"/>
      <c r="N5" s="475"/>
      <c r="O5" s="475"/>
      <c r="P5" s="475"/>
      <c r="Q5" s="475"/>
      <c r="R5" s="538"/>
      <c r="S5" s="70"/>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1"/>
      <c r="E6" s="121"/>
      <c r="F6" s="121"/>
      <c r="G6" s="121"/>
      <c r="H6" s="121"/>
      <c r="I6" s="121"/>
      <c r="J6" s="121"/>
      <c r="K6" s="121"/>
      <c r="L6" s="121"/>
      <c r="M6" s="121"/>
      <c r="N6" s="121"/>
      <c r="O6" s="121"/>
      <c r="P6" s="121"/>
      <c r="Q6" s="121"/>
      <c r="R6" s="121"/>
      <c r="S6" s="121"/>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3"/>
      <c r="E7" s="126" t="str">
        <f>IF('Page 1 - General Information'!G14="[Make Selection From Drop-Down List ]","",("School:  "&amp;'Page 1 - General Information'!G14&amp;" - "&amp;'Page 1 - General Information'!G16))</f>
        <v>School:  West Hazleton El/MS - 7569</v>
      </c>
      <c r="F7" s="120"/>
      <c r="G7" s="120"/>
      <c r="H7" s="120"/>
      <c r="I7" s="100"/>
      <c r="J7" s="564" t="s">
        <v>2817</v>
      </c>
      <c r="K7" s="564"/>
      <c r="L7" s="564"/>
      <c r="M7" s="120"/>
      <c r="N7" s="126" t="str">
        <f>IF('Page 1 - General Information'!G10=" [Make Selection From Drop-Down List ]","",("LEA:  "&amp;'Page 1 - General Information'!G10&amp;" - "&amp;'Page 1 - General Information'!G12))</f>
        <v>LEA:  Hazleton Area SD - 118403302</v>
      </c>
      <c r="O7" s="360"/>
      <c r="P7" s="126"/>
      <c r="Q7" s="118"/>
      <c r="R7" s="100"/>
      <c r="S7" s="70"/>
      <c r="T7" s="24"/>
    </row>
    <row r="8" spans="1:74" ht="4.9000000000000004" customHeight="1" x14ac:dyDescent="0.25">
      <c r="B8" s="17"/>
      <c r="C8" s="18"/>
      <c r="D8" s="528"/>
      <c r="E8" s="528"/>
      <c r="F8" s="528"/>
      <c r="G8" s="528"/>
      <c r="H8" s="528"/>
      <c r="I8" s="528"/>
      <c r="J8" s="528"/>
      <c r="K8" s="528"/>
      <c r="L8" s="528"/>
      <c r="M8" s="50"/>
      <c r="R8" s="55"/>
      <c r="S8" s="113"/>
      <c r="T8" s="24"/>
    </row>
    <row r="9" spans="1:74" s="1" customFormat="1" ht="30" customHeight="1" x14ac:dyDescent="0.25">
      <c r="A9"/>
      <c r="B9" s="17"/>
      <c r="C9" s="18"/>
      <c r="D9" s="109"/>
      <c r="E9" s="105"/>
      <c r="F9" s="105"/>
      <c r="G9" s="105"/>
      <c r="H9" s="105"/>
      <c r="I9" s="105"/>
      <c r="J9" s="105"/>
      <c r="K9" s="105"/>
      <c r="L9" s="105"/>
      <c r="M9" s="105"/>
      <c r="N9" s="105"/>
      <c r="O9" s="105"/>
      <c r="P9" s="105"/>
      <c r="Q9" s="105"/>
      <c r="R9" s="106"/>
      <c r="S9" s="70"/>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0"/>
      <c r="E10" s="575"/>
      <c r="F10" s="576"/>
      <c r="G10" s="576"/>
      <c r="H10" s="576"/>
      <c r="I10" s="576"/>
      <c r="J10" s="576"/>
      <c r="K10" s="576"/>
      <c r="L10" s="576"/>
      <c r="M10" s="576"/>
      <c r="N10" s="576"/>
      <c r="O10" s="576"/>
      <c r="P10" s="576"/>
      <c r="Q10" s="577"/>
      <c r="R10" s="107"/>
      <c r="S10" s="113"/>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0"/>
      <c r="E11" s="572" t="s">
        <v>2832</v>
      </c>
      <c r="F11" s="573"/>
      <c r="G11" s="573"/>
      <c r="H11" s="573"/>
      <c r="I11" s="573"/>
      <c r="J11" s="573"/>
      <c r="K11" s="573"/>
      <c r="L11" s="573"/>
      <c r="M11" s="573"/>
      <c r="N11" s="573"/>
      <c r="O11" s="573"/>
      <c r="P11" s="573"/>
      <c r="Q11" s="574"/>
      <c r="R11" s="107"/>
      <c r="T11" s="24"/>
    </row>
    <row r="12" spans="1:74" ht="22.15" customHeight="1" x14ac:dyDescent="0.25">
      <c r="B12" s="17"/>
      <c r="D12" s="110"/>
      <c r="E12" s="578" t="s">
        <v>10095</v>
      </c>
      <c r="F12" s="579"/>
      <c r="G12" s="579"/>
      <c r="H12" s="579"/>
      <c r="I12" s="579"/>
      <c r="J12" s="579"/>
      <c r="K12" s="579"/>
      <c r="L12" s="579"/>
      <c r="M12" s="579"/>
      <c r="N12" s="579"/>
      <c r="O12" s="579"/>
      <c r="P12" s="579"/>
      <c r="Q12" s="580"/>
      <c r="R12" s="107"/>
      <c r="T12" s="24"/>
    </row>
    <row r="13" spans="1:74" ht="22.9" customHeight="1" x14ac:dyDescent="0.25">
      <c r="B13" s="17"/>
      <c r="D13" s="110"/>
      <c r="E13" s="581" t="s">
        <v>10322</v>
      </c>
      <c r="F13" s="582"/>
      <c r="G13" s="582"/>
      <c r="H13" s="582"/>
      <c r="I13" s="582"/>
      <c r="J13" s="582"/>
      <c r="K13" s="582"/>
      <c r="L13" s="582"/>
      <c r="M13" s="582"/>
      <c r="N13" s="582"/>
      <c r="O13" s="582"/>
      <c r="P13" s="582"/>
      <c r="Q13" s="583"/>
      <c r="R13" s="107"/>
      <c r="T13" s="24"/>
    </row>
    <row r="14" spans="1:74" ht="4.9000000000000004" customHeight="1" x14ac:dyDescent="0.25">
      <c r="B14" s="17"/>
      <c r="D14" s="110"/>
      <c r="E14" s="565"/>
      <c r="F14" s="566"/>
      <c r="G14" s="566"/>
      <c r="H14" s="566"/>
      <c r="I14" s="566"/>
      <c r="J14" s="566"/>
      <c r="K14" s="566"/>
      <c r="L14" s="566"/>
      <c r="M14" s="566"/>
      <c r="N14" s="566"/>
      <c r="O14" s="566"/>
      <c r="P14" s="566"/>
      <c r="Q14" s="567"/>
      <c r="R14" s="107"/>
      <c r="T14" s="24"/>
    </row>
    <row r="15" spans="1:74" ht="21" x14ac:dyDescent="0.25">
      <c r="B15" s="17"/>
      <c r="D15" s="110"/>
      <c r="E15" s="568"/>
      <c r="F15" s="568"/>
      <c r="G15" s="568"/>
      <c r="H15" s="568"/>
      <c r="I15" s="568"/>
      <c r="J15" s="568"/>
      <c r="K15" s="568"/>
      <c r="L15" s="568"/>
      <c r="M15" s="568"/>
      <c r="N15" s="568"/>
      <c r="O15" s="568"/>
      <c r="P15" s="568"/>
      <c r="Q15" s="569"/>
      <c r="R15" s="107"/>
      <c r="T15" s="24"/>
    </row>
    <row r="16" spans="1:74" ht="21" x14ac:dyDescent="0.25">
      <c r="B16" s="17"/>
      <c r="D16" s="110"/>
      <c r="E16" s="570"/>
      <c r="F16" s="570"/>
      <c r="G16" s="570"/>
      <c r="H16" s="570"/>
      <c r="I16" s="570"/>
      <c r="J16" s="570"/>
      <c r="K16" s="570"/>
      <c r="L16" s="570"/>
      <c r="M16" s="570"/>
      <c r="N16" s="570"/>
      <c r="O16" s="570"/>
      <c r="P16" s="570"/>
      <c r="Q16" s="571"/>
      <c r="R16" s="107"/>
      <c r="T16" s="24"/>
    </row>
    <row r="17" spans="2:20" ht="21" x14ac:dyDescent="0.25">
      <c r="B17" s="17"/>
      <c r="D17" s="110"/>
      <c r="E17" s="570"/>
      <c r="F17" s="570"/>
      <c r="G17" s="570"/>
      <c r="H17" s="570"/>
      <c r="I17" s="570"/>
      <c r="J17" s="570"/>
      <c r="K17" s="570"/>
      <c r="L17" s="570"/>
      <c r="M17" s="570"/>
      <c r="N17" s="570"/>
      <c r="O17" s="570"/>
      <c r="P17" s="570"/>
      <c r="Q17" s="571"/>
      <c r="R17" s="107"/>
      <c r="T17" s="24"/>
    </row>
    <row r="18" spans="2:20" ht="21" x14ac:dyDescent="0.25">
      <c r="B18" s="17"/>
      <c r="D18" s="110"/>
      <c r="E18" s="570"/>
      <c r="F18" s="570"/>
      <c r="G18" s="570"/>
      <c r="H18" s="570"/>
      <c r="I18" s="570"/>
      <c r="J18" s="570"/>
      <c r="K18" s="570"/>
      <c r="L18" s="570"/>
      <c r="M18" s="570"/>
      <c r="N18" s="570"/>
      <c r="O18" s="570"/>
      <c r="P18" s="570"/>
      <c r="Q18" s="571"/>
      <c r="R18" s="107"/>
      <c r="T18" s="24"/>
    </row>
    <row r="19" spans="2:20" ht="21" x14ac:dyDescent="0.25">
      <c r="B19" s="17"/>
      <c r="D19" s="110"/>
      <c r="E19" s="570"/>
      <c r="F19" s="570"/>
      <c r="G19" s="570"/>
      <c r="H19" s="570"/>
      <c r="I19" s="570"/>
      <c r="J19" s="570"/>
      <c r="K19" s="570"/>
      <c r="L19" s="570"/>
      <c r="M19" s="570"/>
      <c r="N19" s="570"/>
      <c r="O19" s="570"/>
      <c r="P19" s="570"/>
      <c r="Q19" s="571"/>
      <c r="R19" s="107"/>
      <c r="T19" s="24"/>
    </row>
    <row r="20" spans="2:20" ht="21" x14ac:dyDescent="0.25">
      <c r="B20" s="17"/>
      <c r="D20" s="110"/>
      <c r="E20" s="570"/>
      <c r="F20" s="570"/>
      <c r="G20" s="570"/>
      <c r="H20" s="570"/>
      <c r="I20" s="570"/>
      <c r="J20" s="570"/>
      <c r="K20" s="570"/>
      <c r="L20" s="570"/>
      <c r="M20" s="570"/>
      <c r="N20" s="570"/>
      <c r="O20" s="570"/>
      <c r="P20" s="570"/>
      <c r="Q20" s="571"/>
      <c r="R20" s="107"/>
      <c r="T20" s="24"/>
    </row>
    <row r="21" spans="2:20" ht="21" x14ac:dyDescent="0.25">
      <c r="B21" s="17"/>
      <c r="D21" s="110"/>
      <c r="E21" s="570"/>
      <c r="F21" s="570"/>
      <c r="G21" s="570"/>
      <c r="H21" s="570"/>
      <c r="I21" s="570"/>
      <c r="J21" s="570"/>
      <c r="K21" s="570"/>
      <c r="L21" s="570"/>
      <c r="M21" s="570"/>
      <c r="N21" s="570"/>
      <c r="O21" s="570"/>
      <c r="P21" s="570"/>
      <c r="Q21" s="571"/>
      <c r="R21" s="107"/>
      <c r="T21" s="24"/>
    </row>
    <row r="22" spans="2:20" ht="21" x14ac:dyDescent="0.25">
      <c r="B22" s="17"/>
      <c r="D22" s="110"/>
      <c r="E22" s="570"/>
      <c r="F22" s="570"/>
      <c r="G22" s="570"/>
      <c r="H22" s="570"/>
      <c r="I22" s="570"/>
      <c r="J22" s="570"/>
      <c r="K22" s="570"/>
      <c r="L22" s="570"/>
      <c r="M22" s="570"/>
      <c r="N22" s="570"/>
      <c r="O22" s="570"/>
      <c r="P22" s="570"/>
      <c r="Q22" s="571"/>
      <c r="R22" s="107"/>
      <c r="T22" s="24"/>
    </row>
    <row r="23" spans="2:20" ht="21" x14ac:dyDescent="0.25">
      <c r="B23" s="17"/>
      <c r="D23" s="110"/>
      <c r="E23" s="570"/>
      <c r="F23" s="570"/>
      <c r="G23" s="570"/>
      <c r="H23" s="570"/>
      <c r="I23" s="570"/>
      <c r="J23" s="570"/>
      <c r="K23" s="570"/>
      <c r="L23" s="570"/>
      <c r="M23" s="570"/>
      <c r="N23" s="570"/>
      <c r="O23" s="570"/>
      <c r="P23" s="570"/>
      <c r="Q23" s="571"/>
      <c r="R23" s="107"/>
      <c r="T23" s="24"/>
    </row>
    <row r="24" spans="2:20" ht="21" x14ac:dyDescent="0.25">
      <c r="B24" s="17"/>
      <c r="D24" s="110"/>
      <c r="E24" s="570"/>
      <c r="F24" s="570"/>
      <c r="G24" s="570"/>
      <c r="H24" s="570"/>
      <c r="I24" s="570"/>
      <c r="J24" s="570"/>
      <c r="K24" s="570"/>
      <c r="L24" s="570"/>
      <c r="M24" s="570"/>
      <c r="N24" s="570"/>
      <c r="O24" s="570"/>
      <c r="P24" s="570"/>
      <c r="Q24" s="571"/>
      <c r="R24" s="107"/>
      <c r="T24" s="24"/>
    </row>
    <row r="25" spans="2:20" ht="21" x14ac:dyDescent="0.25">
      <c r="B25" s="17"/>
      <c r="D25" s="110"/>
      <c r="E25" s="570"/>
      <c r="F25" s="570"/>
      <c r="G25" s="570"/>
      <c r="H25" s="570"/>
      <c r="I25" s="570"/>
      <c r="J25" s="570"/>
      <c r="K25" s="570"/>
      <c r="L25" s="570"/>
      <c r="M25" s="570"/>
      <c r="N25" s="570"/>
      <c r="O25" s="570"/>
      <c r="P25" s="570"/>
      <c r="Q25" s="571"/>
      <c r="R25" s="107"/>
      <c r="T25" s="24"/>
    </row>
    <row r="26" spans="2:20" ht="21" x14ac:dyDescent="0.25">
      <c r="B26" s="17"/>
      <c r="D26" s="110"/>
      <c r="E26" s="570"/>
      <c r="F26" s="570"/>
      <c r="G26" s="570"/>
      <c r="H26" s="570"/>
      <c r="I26" s="570"/>
      <c r="J26" s="570"/>
      <c r="K26" s="570"/>
      <c r="L26" s="570"/>
      <c r="M26" s="570"/>
      <c r="N26" s="570"/>
      <c r="O26" s="570"/>
      <c r="P26" s="570"/>
      <c r="Q26" s="571"/>
      <c r="R26" s="107"/>
      <c r="T26" s="24"/>
    </row>
    <row r="27" spans="2:20" ht="21" x14ac:dyDescent="0.25">
      <c r="B27" s="17"/>
      <c r="D27" s="110"/>
      <c r="E27" s="570"/>
      <c r="F27" s="570"/>
      <c r="G27" s="570"/>
      <c r="H27" s="570"/>
      <c r="I27" s="570"/>
      <c r="J27" s="570"/>
      <c r="K27" s="570"/>
      <c r="L27" s="570"/>
      <c r="M27" s="570"/>
      <c r="N27" s="570"/>
      <c r="O27" s="570"/>
      <c r="P27" s="570"/>
      <c r="Q27" s="571"/>
      <c r="R27" s="107"/>
      <c r="T27" s="24"/>
    </row>
    <row r="28" spans="2:20" ht="21" x14ac:dyDescent="0.25">
      <c r="B28" s="17"/>
      <c r="D28" s="110"/>
      <c r="E28" s="570"/>
      <c r="F28" s="570"/>
      <c r="G28" s="570"/>
      <c r="H28" s="570"/>
      <c r="I28" s="570"/>
      <c r="J28" s="570"/>
      <c r="K28" s="570"/>
      <c r="L28" s="570"/>
      <c r="M28" s="570"/>
      <c r="N28" s="570"/>
      <c r="O28" s="570"/>
      <c r="P28" s="570"/>
      <c r="Q28" s="571"/>
      <c r="R28" s="107"/>
      <c r="T28" s="24"/>
    </row>
    <row r="29" spans="2:20" ht="21" x14ac:dyDescent="0.25">
      <c r="B29" s="17"/>
      <c r="D29" s="110"/>
      <c r="E29" s="570"/>
      <c r="F29" s="570"/>
      <c r="G29" s="570"/>
      <c r="H29" s="570"/>
      <c r="I29" s="570"/>
      <c r="J29" s="570"/>
      <c r="K29" s="570"/>
      <c r="L29" s="570"/>
      <c r="M29" s="570"/>
      <c r="N29" s="570"/>
      <c r="O29" s="570"/>
      <c r="P29" s="570"/>
      <c r="Q29" s="571"/>
      <c r="R29" s="107"/>
      <c r="T29" s="24"/>
    </row>
    <row r="30" spans="2:20" ht="21" x14ac:dyDescent="0.25">
      <c r="B30" s="17"/>
      <c r="D30" s="110"/>
      <c r="E30" s="570"/>
      <c r="F30" s="570"/>
      <c r="G30" s="570"/>
      <c r="H30" s="570"/>
      <c r="I30" s="570"/>
      <c r="J30" s="570"/>
      <c r="K30" s="570"/>
      <c r="L30" s="570"/>
      <c r="M30" s="570"/>
      <c r="N30" s="570"/>
      <c r="O30" s="570"/>
      <c r="P30" s="570"/>
      <c r="Q30" s="571"/>
      <c r="R30" s="107"/>
      <c r="T30" s="24"/>
    </row>
    <row r="31" spans="2:20" ht="21" x14ac:dyDescent="0.25">
      <c r="B31" s="17"/>
      <c r="D31" s="110"/>
      <c r="E31" s="570"/>
      <c r="F31" s="570"/>
      <c r="G31" s="570"/>
      <c r="H31" s="570"/>
      <c r="I31" s="570"/>
      <c r="J31" s="570"/>
      <c r="K31" s="570"/>
      <c r="L31" s="570"/>
      <c r="M31" s="570"/>
      <c r="N31" s="570"/>
      <c r="O31" s="570"/>
      <c r="P31" s="570"/>
      <c r="Q31" s="571"/>
      <c r="R31" s="107"/>
      <c r="T31" s="24"/>
    </row>
    <row r="32" spans="2:20" ht="21" x14ac:dyDescent="0.25">
      <c r="B32" s="17"/>
      <c r="D32" s="110"/>
      <c r="E32" s="570"/>
      <c r="F32" s="570"/>
      <c r="G32" s="570"/>
      <c r="H32" s="570"/>
      <c r="I32" s="570"/>
      <c r="J32" s="570"/>
      <c r="K32" s="570"/>
      <c r="L32" s="570"/>
      <c r="M32" s="570"/>
      <c r="N32" s="570"/>
      <c r="O32" s="570"/>
      <c r="P32" s="570"/>
      <c r="Q32" s="571"/>
      <c r="R32" s="107"/>
      <c r="T32" s="24"/>
    </row>
    <row r="33" spans="2:20" ht="21" x14ac:dyDescent="0.25">
      <c r="B33" s="17"/>
      <c r="D33" s="110"/>
      <c r="E33" s="570"/>
      <c r="F33" s="570"/>
      <c r="G33" s="570"/>
      <c r="H33" s="570"/>
      <c r="I33" s="570"/>
      <c r="J33" s="570"/>
      <c r="K33" s="570"/>
      <c r="L33" s="570"/>
      <c r="M33" s="570"/>
      <c r="N33" s="570"/>
      <c r="O33" s="570"/>
      <c r="P33" s="570"/>
      <c r="Q33" s="571"/>
      <c r="R33" s="107"/>
      <c r="T33" s="24"/>
    </row>
    <row r="34" spans="2:20" ht="21" x14ac:dyDescent="0.25">
      <c r="B34" s="17"/>
      <c r="D34" s="110"/>
      <c r="E34" s="570"/>
      <c r="F34" s="570"/>
      <c r="G34" s="570"/>
      <c r="H34" s="570"/>
      <c r="I34" s="570"/>
      <c r="J34" s="570"/>
      <c r="K34" s="570"/>
      <c r="L34" s="570"/>
      <c r="M34" s="570"/>
      <c r="N34" s="570"/>
      <c r="O34" s="570"/>
      <c r="P34" s="570"/>
      <c r="Q34" s="571"/>
      <c r="R34" s="107"/>
      <c r="T34" s="24"/>
    </row>
    <row r="35" spans="2:20" ht="21" x14ac:dyDescent="0.25">
      <c r="B35" s="17"/>
      <c r="D35" s="110"/>
      <c r="E35" s="570"/>
      <c r="F35" s="570"/>
      <c r="G35" s="570"/>
      <c r="H35" s="570"/>
      <c r="I35" s="570"/>
      <c r="J35" s="570"/>
      <c r="K35" s="570"/>
      <c r="L35" s="570"/>
      <c r="M35" s="570"/>
      <c r="N35" s="570"/>
      <c r="O35" s="570"/>
      <c r="P35" s="570"/>
      <c r="Q35" s="571"/>
      <c r="R35" s="107"/>
      <c r="T35" s="24"/>
    </row>
    <row r="36" spans="2:20" ht="30" customHeight="1" x14ac:dyDescent="0.25">
      <c r="B36" s="17"/>
      <c r="D36" s="111"/>
      <c r="E36" s="112"/>
      <c r="F36" s="112"/>
      <c r="G36" s="112"/>
      <c r="H36" s="112"/>
      <c r="I36" s="112"/>
      <c r="J36" s="112"/>
      <c r="K36" s="112"/>
      <c r="L36" s="112"/>
      <c r="M36" s="112"/>
      <c r="N36" s="112"/>
      <c r="O36" s="112"/>
      <c r="P36" s="112"/>
      <c r="Q36" s="112"/>
      <c r="R36" s="108"/>
      <c r="T36" s="24"/>
    </row>
    <row r="37" spans="2:20" ht="4.9000000000000004" customHeight="1" x14ac:dyDescent="0.25">
      <c r="B37" s="17"/>
      <c r="T37" s="24"/>
    </row>
    <row r="38" spans="2:20" ht="9.6" customHeight="1" thickBot="1" x14ac:dyDescent="0.3">
      <c r="B38" s="42"/>
      <c r="C38" s="77"/>
      <c r="D38" s="77"/>
      <c r="E38" s="77"/>
      <c r="F38" s="77"/>
      <c r="G38" s="77"/>
      <c r="H38" s="77"/>
      <c r="I38" s="77"/>
      <c r="J38" s="77"/>
      <c r="K38" s="77"/>
      <c r="L38" s="77"/>
      <c r="M38" s="77"/>
      <c r="N38" s="77"/>
      <c r="O38" s="77"/>
      <c r="P38" s="77"/>
      <c r="Q38" s="77"/>
      <c r="R38" s="77"/>
      <c r="S38" s="77"/>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7569</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7569</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7569</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7569</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7569</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7569</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7569</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7569</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7569</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7569</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7569</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7569</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7569</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7569</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7569</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7569</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7569</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7569</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7569</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7569</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7569</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7569</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7569</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7569</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7569</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7569</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7569</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7569</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7569</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7569</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7569</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7569</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7569</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7569</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7569</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7569</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7569</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7569</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7569</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7569</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7569</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7569</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7569</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7569</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7569</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7569</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7569</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7569</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7569</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7569</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7569</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7569</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7569</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7569</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7569</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7569</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7569</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7569</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7569</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7569</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7569</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7569</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7569</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7569</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7569</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7569</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7569</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7569</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7569</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7569</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7569</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7569</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7569</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7569</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7569</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7569</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7569</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7569</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7569</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7569</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7569</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7569</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7569</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7569</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7569</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7569</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7569</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7569</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7569</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7569</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7569</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7569</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7569</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7569</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7569</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7569</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7569</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7569</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7569</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7569</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7569</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7569</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7569</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7569</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7569</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7569</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7569</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7569</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7569</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7569</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7569</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7569</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7569</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7569</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7569</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7569</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7569</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7569</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7569</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7569</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7569</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7569</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7569</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7569</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7569</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7569</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7569</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7569</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7569</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7569</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7569</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7569</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7569</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7569</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7569</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7569</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7569</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7569</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7569</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7569</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7569</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7569</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7569</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7569</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7569</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7569</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7569</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7569</v>
      </c>
      <c r="C149" s="394" t="s">
        <v>19151</v>
      </c>
      <c r="D149"/>
      <c r="E149"/>
      <c r="F149"/>
      <c r="G149"/>
      <c r="H149"/>
      <c r="I149"/>
      <c r="J149"/>
      <c r="K149"/>
      <c r="L149"/>
      <c r="M149"/>
      <c r="N149" t="s">
        <v>4157</v>
      </c>
      <c r="O149" s="395">
        <f>INDEX('Page 2 - Team Information'!$K$14:$AP$184,Y149,X149)</f>
        <v>10</v>
      </c>
      <c r="P149"/>
      <c r="Q149"/>
      <c r="R149"/>
      <c r="S149" t="s">
        <v>4305</v>
      </c>
      <c r="T149"/>
      <c r="U149"/>
      <c r="V149"/>
      <c r="W149"/>
      <c r="X149" s="396">
        <v>1</v>
      </c>
      <c r="Y149" s="396">
        <v>50</v>
      </c>
    </row>
    <row r="150" spans="1:25" x14ac:dyDescent="0.25">
      <c r="A150">
        <f>'Page 1 - General Information'!$G$12</f>
        <v>118403302</v>
      </c>
      <c r="B150" t="str">
        <f>'Page 1 - General Information'!$G$16</f>
        <v>7569</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7569</v>
      </c>
      <c r="C151" s="394" t="s">
        <v>19151</v>
      </c>
      <c r="D151"/>
      <c r="E151"/>
      <c r="F151"/>
      <c r="G151"/>
      <c r="H151"/>
      <c r="I151"/>
      <c r="J151"/>
      <c r="K151"/>
      <c r="L151"/>
      <c r="M151"/>
      <c r="N151" t="s">
        <v>4157</v>
      </c>
      <c r="O151" s="395">
        <f>INDEX('Page 2 - Team Information'!$K$14:$AP$184,Y151,X151)</f>
        <v>10</v>
      </c>
      <c r="P151"/>
      <c r="Q151"/>
      <c r="R151"/>
      <c r="S151" t="s">
        <v>4307</v>
      </c>
      <c r="T151"/>
      <c r="U151"/>
      <c r="V151"/>
      <c r="W151"/>
      <c r="X151" s="396">
        <v>3</v>
      </c>
      <c r="Y151" s="396">
        <v>50</v>
      </c>
    </row>
    <row r="152" spans="1:25" x14ac:dyDescent="0.25">
      <c r="A152">
        <f>'Page 1 - General Information'!$G$12</f>
        <v>118403302</v>
      </c>
      <c r="B152" t="str">
        <f>'Page 1 - General Information'!$G$16</f>
        <v>7569</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7569</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7569</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7569</v>
      </c>
      <c r="C155" s="394" t="s">
        <v>19151</v>
      </c>
      <c r="D155"/>
      <c r="E155"/>
      <c r="F155"/>
      <c r="G155"/>
      <c r="H155"/>
      <c r="I155"/>
      <c r="J155"/>
      <c r="K155"/>
      <c r="L155"/>
      <c r="M155"/>
      <c r="N155" t="s">
        <v>4157</v>
      </c>
      <c r="O155" s="395">
        <f>INDEX('Page 2 - Team Information'!$K$14:$AP$184,Y155,X155)</f>
        <v>0</v>
      </c>
      <c r="P155"/>
      <c r="Q155"/>
      <c r="R155"/>
      <c r="S155" t="s">
        <v>4311</v>
      </c>
      <c r="T155"/>
      <c r="U155"/>
      <c r="V155"/>
      <c r="W155"/>
      <c r="X155" s="396">
        <v>1</v>
      </c>
      <c r="Y155" s="396">
        <v>52</v>
      </c>
    </row>
    <row r="156" spans="1:25" x14ac:dyDescent="0.25">
      <c r="A156">
        <f>'Page 1 - General Information'!$G$12</f>
        <v>118403302</v>
      </c>
      <c r="B156" t="str">
        <f>'Page 1 - General Information'!$G$16</f>
        <v>7569</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7569</v>
      </c>
      <c r="C157" s="394" t="s">
        <v>19151</v>
      </c>
      <c r="D157"/>
      <c r="E157"/>
      <c r="F157"/>
      <c r="G157"/>
      <c r="H157"/>
      <c r="I157"/>
      <c r="J157"/>
      <c r="K157"/>
      <c r="L157"/>
      <c r="M157"/>
      <c r="N157" t="s">
        <v>4157</v>
      </c>
      <c r="O157" s="395">
        <f>INDEX('Page 2 - Team Information'!$K$14:$AP$184,Y157,X157)</f>
        <v>0</v>
      </c>
      <c r="P157"/>
      <c r="Q157"/>
      <c r="R157"/>
      <c r="S157" t="s">
        <v>4313</v>
      </c>
      <c r="T157"/>
      <c r="U157"/>
      <c r="V157"/>
      <c r="W157"/>
      <c r="X157" s="396">
        <v>3</v>
      </c>
      <c r="Y157" s="396">
        <v>52</v>
      </c>
    </row>
    <row r="158" spans="1:25" x14ac:dyDescent="0.25">
      <c r="A158">
        <f>'Page 1 - General Information'!$G$12</f>
        <v>118403302</v>
      </c>
      <c r="B158" t="str">
        <f>'Page 1 - General Information'!$G$16</f>
        <v>7569</v>
      </c>
      <c r="C158" s="394" t="s">
        <v>19151</v>
      </c>
      <c r="D158"/>
      <c r="E158"/>
      <c r="F158"/>
      <c r="G158"/>
      <c r="H158"/>
      <c r="I158"/>
      <c r="J158"/>
      <c r="K158"/>
      <c r="L158"/>
      <c r="M158"/>
      <c r="N158" t="s">
        <v>4157</v>
      </c>
      <c r="O158" s="395">
        <f>INDEX('Page 2 - Team Information'!$K$14:$AP$184,Y158,X158)</f>
        <v>0</v>
      </c>
      <c r="P158"/>
      <c r="Q158"/>
      <c r="R158"/>
      <c r="S158" t="s">
        <v>4314</v>
      </c>
      <c r="T158"/>
      <c r="U158"/>
      <c r="V158"/>
      <c r="W158"/>
      <c r="X158" s="396">
        <v>1</v>
      </c>
      <c r="Y158" s="396">
        <v>53</v>
      </c>
    </row>
    <row r="159" spans="1:25" x14ac:dyDescent="0.25">
      <c r="A159">
        <f>'Page 1 - General Information'!$G$12</f>
        <v>118403302</v>
      </c>
      <c r="B159" t="str">
        <f>'Page 1 - General Information'!$G$16</f>
        <v>7569</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7569</v>
      </c>
      <c r="C160" s="394" t="s">
        <v>19151</v>
      </c>
      <c r="D160"/>
      <c r="E160"/>
      <c r="F160"/>
      <c r="G160"/>
      <c r="H160"/>
      <c r="I160"/>
      <c r="J160"/>
      <c r="K160"/>
      <c r="L160"/>
      <c r="M160"/>
      <c r="N160" t="s">
        <v>4157</v>
      </c>
      <c r="O160" s="395">
        <f>INDEX('Page 2 - Team Information'!$K$14:$AP$184,Y160,X160)</f>
        <v>0</v>
      </c>
      <c r="P160"/>
      <c r="Q160"/>
      <c r="R160"/>
      <c r="S160" t="s">
        <v>4316</v>
      </c>
      <c r="T160"/>
      <c r="U160"/>
      <c r="V160"/>
      <c r="W160"/>
      <c r="X160" s="396">
        <v>3</v>
      </c>
      <c r="Y160" s="396">
        <v>53</v>
      </c>
    </row>
    <row r="161" spans="1:25" x14ac:dyDescent="0.25">
      <c r="A161">
        <f>'Page 1 - General Information'!$G$12</f>
        <v>118403302</v>
      </c>
      <c r="B161" t="str">
        <f>'Page 1 - General Information'!$G$16</f>
        <v>7569</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7569</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7569</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7569</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7569</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7569</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7569</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7569</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7569</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7569</v>
      </c>
      <c r="C170" s="394" t="s">
        <v>19151</v>
      </c>
      <c r="D170"/>
      <c r="E170"/>
      <c r="F170"/>
      <c r="G170"/>
      <c r="H170"/>
      <c r="I170"/>
      <c r="J170"/>
      <c r="K170"/>
      <c r="L170"/>
      <c r="M170"/>
      <c r="N170" t="s">
        <v>4157</v>
      </c>
      <c r="O170" s="395">
        <f>INDEX('Page 2 - Team Information'!$K$14:$AP$184,Y170,X170)</f>
        <v>0</v>
      </c>
      <c r="P170"/>
      <c r="Q170"/>
      <c r="R170"/>
      <c r="S170" t="s">
        <v>4326</v>
      </c>
      <c r="T170"/>
      <c r="U170"/>
      <c r="V170"/>
      <c r="W170"/>
      <c r="X170" s="396">
        <v>1</v>
      </c>
      <c r="Y170" s="396">
        <v>57</v>
      </c>
    </row>
    <row r="171" spans="1:25" x14ac:dyDescent="0.25">
      <c r="A171">
        <f>'Page 1 - General Information'!$G$12</f>
        <v>118403302</v>
      </c>
      <c r="B171" t="str">
        <f>'Page 1 - General Information'!$G$16</f>
        <v>7569</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7569</v>
      </c>
      <c r="C172" s="394" t="s">
        <v>19151</v>
      </c>
      <c r="D172"/>
      <c r="E172"/>
      <c r="F172"/>
      <c r="G172"/>
      <c r="H172"/>
      <c r="I172"/>
      <c r="J172"/>
      <c r="K172"/>
      <c r="L172"/>
      <c r="M172"/>
      <c r="N172" t="s">
        <v>4157</v>
      </c>
      <c r="O172" s="395">
        <f>INDEX('Page 2 - Team Information'!$K$14:$AP$184,Y172,X172)</f>
        <v>0</v>
      </c>
      <c r="P172"/>
      <c r="Q172"/>
      <c r="R172"/>
      <c r="S172" t="s">
        <v>4328</v>
      </c>
      <c r="T172"/>
      <c r="U172"/>
      <c r="V172"/>
      <c r="W172"/>
      <c r="X172" s="396">
        <v>3</v>
      </c>
      <c r="Y172" s="396">
        <v>57</v>
      </c>
    </row>
    <row r="173" spans="1:25" x14ac:dyDescent="0.25">
      <c r="A173">
        <f>'Page 1 - General Information'!$G$12</f>
        <v>118403302</v>
      </c>
      <c r="B173" t="str">
        <f>'Page 1 - General Information'!$G$16</f>
        <v>7569</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7569</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7569</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7569</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7569</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7569</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7569</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7569</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7569</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7569</v>
      </c>
      <c r="C182" s="394" t="s">
        <v>19151</v>
      </c>
      <c r="D182"/>
      <c r="E182"/>
      <c r="F182"/>
      <c r="G182"/>
      <c r="H182"/>
      <c r="I182"/>
      <c r="J182"/>
      <c r="K182"/>
      <c r="L182"/>
      <c r="M182"/>
      <c r="N182" t="s">
        <v>4157</v>
      </c>
      <c r="O182" s="395">
        <f>INDEX('Page 2 - Team Information'!$K$14:$AP$184,Y182,X182)</f>
        <v>0</v>
      </c>
      <c r="P182"/>
      <c r="Q182"/>
      <c r="R182"/>
      <c r="S182" t="s">
        <v>4338</v>
      </c>
      <c r="T182"/>
      <c r="U182"/>
      <c r="V182"/>
      <c r="W182"/>
      <c r="X182" s="396">
        <v>1</v>
      </c>
      <c r="Y182" s="396">
        <v>61</v>
      </c>
    </row>
    <row r="183" spans="1:25" x14ac:dyDescent="0.25">
      <c r="A183">
        <f>'Page 1 - General Information'!$G$12</f>
        <v>118403302</v>
      </c>
      <c r="B183" t="str">
        <f>'Page 1 - General Information'!$G$16</f>
        <v>7569</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7569</v>
      </c>
      <c r="C184" s="394" t="s">
        <v>19151</v>
      </c>
      <c r="D184"/>
      <c r="E184"/>
      <c r="F184"/>
      <c r="G184"/>
      <c r="H184"/>
      <c r="I184"/>
      <c r="J184"/>
      <c r="K184"/>
      <c r="L184"/>
      <c r="M184"/>
      <c r="N184" t="s">
        <v>4157</v>
      </c>
      <c r="O184" s="395">
        <f>INDEX('Page 2 - Team Information'!$K$14:$AP$184,Y184,X184)</f>
        <v>0</v>
      </c>
      <c r="P184"/>
      <c r="Q184"/>
      <c r="R184"/>
      <c r="S184" t="s">
        <v>4340</v>
      </c>
      <c r="T184"/>
      <c r="U184"/>
      <c r="V184"/>
      <c r="W184"/>
      <c r="X184" s="396">
        <v>3</v>
      </c>
      <c r="Y184" s="396">
        <v>61</v>
      </c>
    </row>
    <row r="185" spans="1:25" x14ac:dyDescent="0.25">
      <c r="A185">
        <f>'Page 1 - General Information'!$G$12</f>
        <v>118403302</v>
      </c>
      <c r="B185" t="str">
        <f>'Page 1 - General Information'!$G$16</f>
        <v>7569</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7569</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7569</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7569</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7569</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7569</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7569</v>
      </c>
      <c r="C191" s="394" t="s">
        <v>19151</v>
      </c>
      <c r="D191"/>
      <c r="E191"/>
      <c r="F191"/>
      <c r="G191"/>
      <c r="H191"/>
      <c r="I191"/>
      <c r="J191"/>
      <c r="K191"/>
      <c r="L191"/>
      <c r="M191"/>
      <c r="N191" t="s">
        <v>4157</v>
      </c>
      <c r="O191" s="395">
        <f>INDEX('Page 2 - Team Information'!$K$14:$AP$184,Y191,X191)</f>
        <v>0</v>
      </c>
      <c r="P191"/>
      <c r="Q191"/>
      <c r="R191"/>
      <c r="S191" t="s">
        <v>4347</v>
      </c>
      <c r="T191"/>
      <c r="U191"/>
      <c r="V191"/>
      <c r="W191"/>
      <c r="X191" s="396">
        <v>1</v>
      </c>
      <c r="Y191" s="396">
        <v>64</v>
      </c>
    </row>
    <row r="192" spans="1:25" x14ac:dyDescent="0.25">
      <c r="A192">
        <f>'Page 1 - General Information'!$G$12</f>
        <v>118403302</v>
      </c>
      <c r="B192" t="str">
        <f>'Page 1 - General Information'!$G$16</f>
        <v>7569</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7569</v>
      </c>
      <c r="C193" s="394" t="s">
        <v>19151</v>
      </c>
      <c r="D193"/>
      <c r="E193"/>
      <c r="F193"/>
      <c r="G193"/>
      <c r="H193"/>
      <c r="I193"/>
      <c r="J193"/>
      <c r="K193"/>
      <c r="L193"/>
      <c r="M193"/>
      <c r="N193" t="s">
        <v>4157</v>
      </c>
      <c r="O193" s="395">
        <f>INDEX('Page 2 - Team Information'!$K$14:$AP$184,Y193,X193)</f>
        <v>0</v>
      </c>
      <c r="P193"/>
      <c r="Q193"/>
      <c r="R193"/>
      <c r="S193" t="s">
        <v>4349</v>
      </c>
      <c r="T193"/>
      <c r="U193"/>
      <c r="V193"/>
      <c r="W193"/>
      <c r="X193" s="396">
        <v>3</v>
      </c>
      <c r="Y193" s="396">
        <v>64</v>
      </c>
    </row>
    <row r="194" spans="1:25" x14ac:dyDescent="0.25">
      <c r="A194">
        <f>'Page 1 - General Information'!$G$12</f>
        <v>118403302</v>
      </c>
      <c r="B194" t="str">
        <f>'Page 1 - General Information'!$G$16</f>
        <v>7569</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7569</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7569</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7569</v>
      </c>
      <c r="C197" s="394" t="s">
        <v>19151</v>
      </c>
      <c r="D197"/>
      <c r="E197"/>
      <c r="F197"/>
      <c r="G197"/>
      <c r="H197"/>
      <c r="I197"/>
      <c r="J197"/>
      <c r="K197"/>
      <c r="L197"/>
      <c r="M197"/>
      <c r="N197" t="s">
        <v>4157</v>
      </c>
      <c r="O197" s="395">
        <f>INDEX('Page 2 - Team Information'!$K$14:$AP$184,Y197,X197)</f>
        <v>4</v>
      </c>
      <c r="P197"/>
      <c r="Q197"/>
      <c r="R197"/>
      <c r="S197" t="s">
        <v>4353</v>
      </c>
      <c r="T197"/>
      <c r="U197"/>
      <c r="V197"/>
      <c r="W197"/>
      <c r="X197" s="396">
        <v>1</v>
      </c>
      <c r="Y197" s="396">
        <v>66</v>
      </c>
    </row>
    <row r="198" spans="1:25" x14ac:dyDescent="0.25">
      <c r="A198">
        <f>'Page 1 - General Information'!$G$12</f>
        <v>118403302</v>
      </c>
      <c r="B198" t="str">
        <f>'Page 1 - General Information'!$G$16</f>
        <v>7569</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7569</v>
      </c>
      <c r="C199" s="394" t="s">
        <v>19151</v>
      </c>
      <c r="D199"/>
      <c r="E199"/>
      <c r="F199"/>
      <c r="G199"/>
      <c r="H199"/>
      <c r="I199"/>
      <c r="J199"/>
      <c r="K199"/>
      <c r="L199"/>
      <c r="M199"/>
      <c r="N199" t="s">
        <v>4157</v>
      </c>
      <c r="O199" s="395">
        <f>INDEX('Page 2 - Team Information'!$K$14:$AP$184,Y199,X199)</f>
        <v>4</v>
      </c>
      <c r="P199"/>
      <c r="Q199"/>
      <c r="R199"/>
      <c r="S199" t="s">
        <v>4355</v>
      </c>
      <c r="T199"/>
      <c r="U199"/>
      <c r="V199"/>
      <c r="W199"/>
      <c r="X199" s="396">
        <v>3</v>
      </c>
      <c r="Y199" s="396">
        <v>66</v>
      </c>
    </row>
    <row r="200" spans="1:25" x14ac:dyDescent="0.25">
      <c r="A200">
        <f>'Page 1 - General Information'!$G$12</f>
        <v>118403302</v>
      </c>
      <c r="B200" t="str">
        <f>'Page 1 - General Information'!$G$16</f>
        <v>7569</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7569</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7569</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7569</v>
      </c>
      <c r="C203" s="394" t="s">
        <v>19151</v>
      </c>
      <c r="D203"/>
      <c r="E203"/>
      <c r="F203"/>
      <c r="G203"/>
      <c r="H203"/>
      <c r="I203"/>
      <c r="J203"/>
      <c r="K203"/>
      <c r="L203"/>
      <c r="M203"/>
      <c r="N203" t="s">
        <v>4157</v>
      </c>
      <c r="O203" s="395">
        <f>INDEX('Page 2 - Team Information'!$K$14:$AP$184,Y203,X203)</f>
        <v>0</v>
      </c>
      <c r="P203"/>
      <c r="Q203"/>
      <c r="R203"/>
      <c r="S203" t="s">
        <v>4359</v>
      </c>
      <c r="T203"/>
      <c r="U203"/>
      <c r="V203"/>
      <c r="W203"/>
      <c r="X203" s="396">
        <v>1</v>
      </c>
      <c r="Y203" s="396">
        <v>68</v>
      </c>
    </row>
    <row r="204" spans="1:25" x14ac:dyDescent="0.25">
      <c r="A204">
        <f>'Page 1 - General Information'!$G$12</f>
        <v>118403302</v>
      </c>
      <c r="B204" t="str">
        <f>'Page 1 - General Information'!$G$16</f>
        <v>7569</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7569</v>
      </c>
      <c r="C205" s="394" t="s">
        <v>19151</v>
      </c>
      <c r="D205"/>
      <c r="E205"/>
      <c r="F205"/>
      <c r="G205"/>
      <c r="H205"/>
      <c r="I205"/>
      <c r="J205"/>
      <c r="K205"/>
      <c r="L205"/>
      <c r="M205"/>
      <c r="N205" t="s">
        <v>4157</v>
      </c>
      <c r="O205" s="395">
        <f>INDEX('Page 2 - Team Information'!$K$14:$AP$184,Y205,X205)</f>
        <v>0</v>
      </c>
      <c r="P205"/>
      <c r="Q205"/>
      <c r="R205"/>
      <c r="S205" t="s">
        <v>4361</v>
      </c>
      <c r="T205"/>
      <c r="U205"/>
      <c r="V205"/>
      <c r="W205"/>
      <c r="X205" s="396">
        <v>3</v>
      </c>
      <c r="Y205" s="396">
        <v>68</v>
      </c>
    </row>
    <row r="206" spans="1:25" x14ac:dyDescent="0.25">
      <c r="A206">
        <f>'Page 1 - General Information'!$G$12</f>
        <v>118403302</v>
      </c>
      <c r="B206" t="str">
        <f>'Page 1 - General Information'!$G$16</f>
        <v>7569</v>
      </c>
      <c r="C206" s="394" t="s">
        <v>19151</v>
      </c>
      <c r="D206"/>
      <c r="E206"/>
      <c r="F206"/>
      <c r="G206"/>
      <c r="H206"/>
      <c r="I206"/>
      <c r="J206"/>
      <c r="K206"/>
      <c r="L206"/>
      <c r="M206"/>
      <c r="N206" t="s">
        <v>4157</v>
      </c>
      <c r="O206" s="395">
        <f>INDEX('Page 2 - Team Information'!$K$14:$AP$184,Y206,X206)</f>
        <v>1</v>
      </c>
      <c r="P206"/>
      <c r="Q206"/>
      <c r="R206"/>
      <c r="S206" t="s">
        <v>4362</v>
      </c>
      <c r="T206"/>
      <c r="U206"/>
      <c r="V206"/>
      <c r="W206"/>
      <c r="X206" s="396">
        <v>1</v>
      </c>
      <c r="Y206" s="396">
        <v>69</v>
      </c>
    </row>
    <row r="207" spans="1:25" x14ac:dyDescent="0.25">
      <c r="A207">
        <f>'Page 1 - General Information'!$G$12</f>
        <v>118403302</v>
      </c>
      <c r="B207" t="str">
        <f>'Page 1 - General Information'!$G$16</f>
        <v>7569</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7569</v>
      </c>
      <c r="C208" s="394" t="s">
        <v>19151</v>
      </c>
      <c r="D208"/>
      <c r="E208"/>
      <c r="F208"/>
      <c r="G208"/>
      <c r="H208"/>
      <c r="I208"/>
      <c r="J208"/>
      <c r="K208"/>
      <c r="L208"/>
      <c r="M208"/>
      <c r="N208" t="s">
        <v>4157</v>
      </c>
      <c r="O208" s="395">
        <f>INDEX('Page 2 - Team Information'!$K$14:$AP$184,Y208,X208)</f>
        <v>1</v>
      </c>
      <c r="P208"/>
      <c r="Q208"/>
      <c r="R208"/>
      <c r="S208" t="s">
        <v>4364</v>
      </c>
      <c r="T208"/>
      <c r="U208"/>
      <c r="V208"/>
      <c r="W208"/>
      <c r="X208" s="396">
        <v>3</v>
      </c>
      <c r="Y208" s="396">
        <v>69</v>
      </c>
    </row>
    <row r="209" spans="1:25" x14ac:dyDescent="0.25">
      <c r="A209">
        <f>'Page 1 - General Information'!$G$12</f>
        <v>118403302</v>
      </c>
      <c r="B209" t="str">
        <f>'Page 1 - General Information'!$G$16</f>
        <v>7569</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7569</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7569</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7569</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7569</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7569</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7569</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7569</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7569</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7569</v>
      </c>
      <c r="C218" s="394" t="s">
        <v>19151</v>
      </c>
      <c r="D218"/>
      <c r="E218"/>
      <c r="F218"/>
      <c r="G218"/>
      <c r="H218"/>
      <c r="I218"/>
      <c r="J218"/>
      <c r="K218"/>
      <c r="L218"/>
      <c r="M218"/>
      <c r="N218" t="s">
        <v>4157</v>
      </c>
      <c r="O218" s="395">
        <f>INDEX('Page 2 - Team Information'!$K$14:$AP$184,Y218,X218)</f>
        <v>0</v>
      </c>
      <c r="P218"/>
      <c r="Q218"/>
      <c r="R218"/>
      <c r="S218" t="s">
        <v>4374</v>
      </c>
      <c r="T218"/>
      <c r="U218"/>
      <c r="V218"/>
      <c r="W218"/>
      <c r="X218" s="396">
        <v>1</v>
      </c>
      <c r="Y218" s="396">
        <v>73</v>
      </c>
    </row>
    <row r="219" spans="1:25" x14ac:dyDescent="0.25">
      <c r="A219">
        <f>'Page 1 - General Information'!$G$12</f>
        <v>118403302</v>
      </c>
      <c r="B219" t="str">
        <f>'Page 1 - General Information'!$G$16</f>
        <v>7569</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7569</v>
      </c>
      <c r="C220" s="394" t="s">
        <v>19151</v>
      </c>
      <c r="D220"/>
      <c r="E220"/>
      <c r="F220"/>
      <c r="G220"/>
      <c r="H220"/>
      <c r="I220"/>
      <c r="J220"/>
      <c r="K220"/>
      <c r="L220"/>
      <c r="M220"/>
      <c r="N220" t="s">
        <v>4157</v>
      </c>
      <c r="O220" s="395">
        <f>INDEX('Page 2 - Team Information'!$K$14:$AP$184,Y220,X220)</f>
        <v>0</v>
      </c>
      <c r="P220"/>
      <c r="Q220"/>
      <c r="R220"/>
      <c r="S220" t="s">
        <v>4376</v>
      </c>
      <c r="T220"/>
      <c r="U220"/>
      <c r="V220"/>
      <c r="W220"/>
      <c r="X220" s="396">
        <v>3</v>
      </c>
      <c r="Y220" s="396">
        <v>73</v>
      </c>
    </row>
    <row r="221" spans="1:25" x14ac:dyDescent="0.25">
      <c r="A221">
        <f>'Page 1 - General Information'!$G$12</f>
        <v>118403302</v>
      </c>
      <c r="B221" t="str">
        <f>'Page 1 - General Information'!$G$16</f>
        <v>7569</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7569</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7569</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7569</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7569</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7569</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7569</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7569</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7569</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7569</v>
      </c>
      <c r="C230" s="394" t="s">
        <v>19151</v>
      </c>
      <c r="D230"/>
      <c r="E230"/>
      <c r="F230"/>
      <c r="G230"/>
      <c r="H230"/>
      <c r="I230"/>
      <c r="J230"/>
      <c r="K230"/>
      <c r="L230"/>
      <c r="M230"/>
      <c r="N230" t="s">
        <v>4157</v>
      </c>
      <c r="O230" s="395">
        <f>INDEX('Page 2 - Team Information'!$K$14:$AP$184,Y230,X230)</f>
        <v>1</v>
      </c>
      <c r="P230"/>
      <c r="Q230"/>
      <c r="R230"/>
      <c r="S230" t="s">
        <v>4386</v>
      </c>
      <c r="T230"/>
      <c r="U230"/>
      <c r="V230"/>
      <c r="W230"/>
      <c r="X230" s="396">
        <v>1</v>
      </c>
      <c r="Y230" s="396">
        <v>77</v>
      </c>
    </row>
    <row r="231" spans="1:25" x14ac:dyDescent="0.25">
      <c r="A231">
        <f>'Page 1 - General Information'!$G$12</f>
        <v>118403302</v>
      </c>
      <c r="B231" t="str">
        <f>'Page 1 - General Information'!$G$16</f>
        <v>7569</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7569</v>
      </c>
      <c r="C232" s="394" t="s">
        <v>19151</v>
      </c>
      <c r="D232"/>
      <c r="E232"/>
      <c r="F232"/>
      <c r="G232"/>
      <c r="H232"/>
      <c r="I232"/>
      <c r="J232"/>
      <c r="K232"/>
      <c r="L232"/>
      <c r="M232"/>
      <c r="N232" t="s">
        <v>4157</v>
      </c>
      <c r="O232" s="395">
        <f>INDEX('Page 2 - Team Information'!$K$14:$AP$184,Y232,X232)</f>
        <v>1</v>
      </c>
      <c r="P232"/>
      <c r="Q232"/>
      <c r="R232"/>
      <c r="S232" t="s">
        <v>4388</v>
      </c>
      <c r="T232"/>
      <c r="U232"/>
      <c r="V232"/>
      <c r="W232"/>
      <c r="X232" s="396">
        <v>3</v>
      </c>
      <c r="Y232" s="396">
        <v>77</v>
      </c>
    </row>
    <row r="233" spans="1:25" x14ac:dyDescent="0.25">
      <c r="A233">
        <f>'Page 1 - General Information'!$G$12</f>
        <v>118403302</v>
      </c>
      <c r="B233" t="str">
        <f>'Page 1 - General Information'!$G$16</f>
        <v>7569</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7569</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7569</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7569</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7569</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7569</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7569</v>
      </c>
      <c r="C239" s="394" t="s">
        <v>19151</v>
      </c>
      <c r="D239"/>
      <c r="E239"/>
      <c r="F239"/>
      <c r="G239"/>
      <c r="H239"/>
      <c r="I239"/>
      <c r="J239"/>
      <c r="K239"/>
      <c r="L239"/>
      <c r="M239"/>
      <c r="N239" t="s">
        <v>4157</v>
      </c>
      <c r="O239" s="395">
        <f>INDEX('Page 2 - Team Information'!$K$14:$AP$184,Y239,X239)</f>
        <v>0</v>
      </c>
      <c r="P239"/>
      <c r="Q239"/>
      <c r="R239"/>
      <c r="S239" t="s">
        <v>4395</v>
      </c>
      <c r="T239"/>
      <c r="U239"/>
      <c r="V239"/>
      <c r="W239"/>
      <c r="X239" s="396">
        <v>1</v>
      </c>
      <c r="Y239" s="396">
        <v>80</v>
      </c>
    </row>
    <row r="240" spans="1:25" x14ac:dyDescent="0.25">
      <c r="A240">
        <f>'Page 1 - General Information'!$G$12</f>
        <v>118403302</v>
      </c>
      <c r="B240" t="str">
        <f>'Page 1 - General Information'!$G$16</f>
        <v>7569</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7569</v>
      </c>
      <c r="C241" s="394" t="s">
        <v>19151</v>
      </c>
      <c r="D241"/>
      <c r="E241"/>
      <c r="F241"/>
      <c r="G241"/>
      <c r="H241"/>
      <c r="I241"/>
      <c r="J241"/>
      <c r="K241"/>
      <c r="L241"/>
      <c r="M241"/>
      <c r="N241" t="s">
        <v>4157</v>
      </c>
      <c r="O241" s="395">
        <f>INDEX('Page 2 - Team Information'!$K$14:$AP$184,Y241,X241)</f>
        <v>0</v>
      </c>
      <c r="P241"/>
      <c r="Q241"/>
      <c r="R241"/>
      <c r="S241" t="s">
        <v>4397</v>
      </c>
      <c r="T241"/>
      <c r="U241"/>
      <c r="V241"/>
      <c r="W241"/>
      <c r="X241" s="396">
        <v>3</v>
      </c>
      <c r="Y241" s="396">
        <v>80</v>
      </c>
    </row>
    <row r="242" spans="1:25" x14ac:dyDescent="0.25">
      <c r="A242">
        <f>'Page 1 - General Information'!$G$12</f>
        <v>118403302</v>
      </c>
      <c r="B242" t="str">
        <f>'Page 1 - General Information'!$G$16</f>
        <v>7569</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7569</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7569</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7569</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7569</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7569</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7569</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7569</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7569</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7569</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7569</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7569</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7569</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7569</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7569</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7569</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7569</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7569</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7569</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7569</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7569</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7569</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7569</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7569</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7569</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7569</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7569</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7569</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7569</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7569</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7569</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7569</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7569</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7569</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7569</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7569</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7569</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7569</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7569</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7569</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7569</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7569</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7569</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7569</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7569</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7569</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7569</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7569</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7569</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7569</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7569</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7569</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7569</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7569</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7569</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7569</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7569</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7569</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7569</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7569</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7569</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7569</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7569</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7569</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7569</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7569</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7569</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7569</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7569</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7569</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7569</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7569</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7569</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7569</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7569</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7569</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7569</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7569</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7569</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7569</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7569</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7569</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7569</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7569</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7569</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7569</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7569</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7569</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7569</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7569</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7569</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7569</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7569</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7569</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7569</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7569</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7569</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7569</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7569</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7569</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7569</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7569</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7569</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7569</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7569</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7569</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7569</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7569</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7569</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7569</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7569</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7569</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7569</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7569</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7569</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7569</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7569</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7569</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7569</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7569</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7569</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7569</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7569</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7569</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7569</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7569</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7569</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7569</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7569</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7569</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7569</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7569</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7569</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7569</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7569</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7569</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7569</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7569</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7569</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7569</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7569</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7569</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7569</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7569</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7569</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7569</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7569</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7569</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7569</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7569</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7569</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7569</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7569</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7569</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7569</v>
      </c>
      <c r="C396" s="394" t="s">
        <v>19151</v>
      </c>
      <c r="D396"/>
      <c r="E396"/>
      <c r="F396"/>
      <c r="G396"/>
      <c r="H396"/>
      <c r="I396"/>
      <c r="J396"/>
      <c r="K396"/>
      <c r="L396"/>
      <c r="M396"/>
      <c r="N396" t="s">
        <v>4157</v>
      </c>
      <c r="O396" s="395">
        <f>INDEX('Page 2 - Team Information'!$K$14:$AP$184,Y396,X396)</f>
        <v>7</v>
      </c>
      <c r="P396"/>
      <c r="Q396"/>
      <c r="R396"/>
      <c r="S396" t="s">
        <v>4543</v>
      </c>
      <c r="T396"/>
      <c r="U396"/>
      <c r="V396"/>
      <c r="W396"/>
      <c r="X396" s="396">
        <v>2</v>
      </c>
      <c r="Y396" s="396">
        <v>132</v>
      </c>
    </row>
    <row r="397" spans="1:25" x14ac:dyDescent="0.25">
      <c r="A397">
        <f>'Page 1 - General Information'!$G$12</f>
        <v>118403302</v>
      </c>
      <c r="B397" t="str">
        <f>'Page 1 - General Information'!$G$16</f>
        <v>7569</v>
      </c>
      <c r="C397" s="394" t="s">
        <v>19151</v>
      </c>
      <c r="D397"/>
      <c r="E397"/>
      <c r="F397"/>
      <c r="G397"/>
      <c r="H397"/>
      <c r="I397"/>
      <c r="J397"/>
      <c r="K397"/>
      <c r="L397"/>
      <c r="M397"/>
      <c r="N397" t="s">
        <v>4157</v>
      </c>
      <c r="O397" s="395">
        <f>INDEX('Page 2 - Team Information'!$K$14:$AP$184,Y397,X397)</f>
        <v>7</v>
      </c>
      <c r="P397"/>
      <c r="Q397"/>
      <c r="R397"/>
      <c r="S397" t="s">
        <v>4544</v>
      </c>
      <c r="T397"/>
      <c r="U397"/>
      <c r="V397"/>
      <c r="W397"/>
      <c r="X397" s="396">
        <v>3</v>
      </c>
      <c r="Y397" s="396">
        <v>132</v>
      </c>
    </row>
    <row r="398" spans="1:25" x14ac:dyDescent="0.25">
      <c r="A398">
        <f>'Page 1 - General Information'!$G$12</f>
        <v>118403302</v>
      </c>
      <c r="B398" t="str">
        <f>'Page 1 - General Information'!$G$16</f>
        <v>7569</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7569</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7569</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7569</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7569</v>
      </c>
      <c r="C402" s="394" t="s">
        <v>19151</v>
      </c>
      <c r="D402"/>
      <c r="E402"/>
      <c r="F402"/>
      <c r="G402"/>
      <c r="H402"/>
      <c r="I402"/>
      <c r="J402"/>
      <c r="K402"/>
      <c r="L402"/>
      <c r="M402"/>
      <c r="N402" t="s">
        <v>4157</v>
      </c>
      <c r="O402" s="395">
        <f>INDEX('Page 2 - Team Information'!$K$14:$AP$184,Y402,X402)</f>
        <v>6</v>
      </c>
      <c r="P402"/>
      <c r="Q402"/>
      <c r="R402"/>
      <c r="S402" t="s">
        <v>4549</v>
      </c>
      <c r="T402"/>
      <c r="U402"/>
      <c r="V402"/>
      <c r="W402"/>
      <c r="X402" s="396">
        <v>2</v>
      </c>
      <c r="Y402" s="396">
        <v>134</v>
      </c>
    </row>
    <row r="403" spans="1:25" x14ac:dyDescent="0.25">
      <c r="A403">
        <f>'Page 1 - General Information'!$G$12</f>
        <v>118403302</v>
      </c>
      <c r="B403" t="str">
        <f>'Page 1 - General Information'!$G$16</f>
        <v>7569</v>
      </c>
      <c r="C403" s="394" t="s">
        <v>19151</v>
      </c>
      <c r="D403"/>
      <c r="E403"/>
      <c r="F403"/>
      <c r="G403"/>
      <c r="H403"/>
      <c r="I403"/>
      <c r="J403"/>
      <c r="K403"/>
      <c r="L403"/>
      <c r="M403"/>
      <c r="N403" t="s">
        <v>4157</v>
      </c>
      <c r="O403" s="395">
        <f>INDEX('Page 2 - Team Information'!$K$14:$AP$184,Y403,X403)</f>
        <v>6</v>
      </c>
      <c r="P403"/>
      <c r="Q403"/>
      <c r="R403"/>
      <c r="S403" t="s">
        <v>4550</v>
      </c>
      <c r="T403"/>
      <c r="U403"/>
      <c r="V403"/>
      <c r="W403"/>
      <c r="X403" s="396">
        <v>3</v>
      </c>
      <c r="Y403" s="396">
        <v>134</v>
      </c>
    </row>
    <row r="404" spans="1:25" x14ac:dyDescent="0.25">
      <c r="A404">
        <f>'Page 1 - General Information'!$G$12</f>
        <v>118403302</v>
      </c>
      <c r="B404" t="str">
        <f>'Page 1 - General Information'!$G$16</f>
        <v>7569</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7569</v>
      </c>
      <c r="C405" s="394" t="s">
        <v>19151</v>
      </c>
      <c r="D405"/>
      <c r="E405"/>
      <c r="F405"/>
      <c r="G405"/>
      <c r="H405"/>
      <c r="I405"/>
      <c r="J405"/>
      <c r="K405"/>
      <c r="L405"/>
      <c r="M405"/>
      <c r="N405" t="s">
        <v>4157</v>
      </c>
      <c r="O405" s="395">
        <f>INDEX('Page 2 - Team Information'!$K$14:$AP$184,Y405,X405)</f>
        <v>0</v>
      </c>
      <c r="P405"/>
      <c r="Q405"/>
      <c r="R405"/>
      <c r="S405" t="s">
        <v>4552</v>
      </c>
      <c r="T405"/>
      <c r="U405"/>
      <c r="V405"/>
      <c r="W405"/>
      <c r="X405" s="396">
        <v>2</v>
      </c>
      <c r="Y405" s="396">
        <v>135</v>
      </c>
    </row>
    <row r="406" spans="1:25" x14ac:dyDescent="0.25">
      <c r="A406">
        <f>'Page 1 - General Information'!$G$12</f>
        <v>118403302</v>
      </c>
      <c r="B406" t="str">
        <f>'Page 1 - General Information'!$G$16</f>
        <v>7569</v>
      </c>
      <c r="C406" s="394" t="s">
        <v>19151</v>
      </c>
      <c r="D406"/>
      <c r="E406"/>
      <c r="F406"/>
      <c r="G406"/>
      <c r="H406"/>
      <c r="I406"/>
      <c r="J406"/>
      <c r="K406"/>
      <c r="L406"/>
      <c r="M406"/>
      <c r="N406" t="s">
        <v>4157</v>
      </c>
      <c r="O406" s="395">
        <f>INDEX('Page 2 - Team Information'!$K$14:$AP$184,Y406,X406)</f>
        <v>0</v>
      </c>
      <c r="P406"/>
      <c r="Q406"/>
      <c r="R406"/>
      <c r="S406" t="s">
        <v>4553</v>
      </c>
      <c r="T406"/>
      <c r="U406"/>
      <c r="V406"/>
      <c r="W406"/>
      <c r="X406" s="396">
        <v>3</v>
      </c>
      <c r="Y406" s="396">
        <v>135</v>
      </c>
    </row>
    <row r="407" spans="1:25" x14ac:dyDescent="0.25">
      <c r="A407">
        <f>'Page 1 - General Information'!$G$12</f>
        <v>118403302</v>
      </c>
      <c r="B407" t="str">
        <f>'Page 1 - General Information'!$G$16</f>
        <v>7569</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7569</v>
      </c>
      <c r="C408" s="394" t="s">
        <v>19151</v>
      </c>
      <c r="D408"/>
      <c r="E408"/>
      <c r="F408"/>
      <c r="G408"/>
      <c r="H408"/>
      <c r="I408"/>
      <c r="J408"/>
      <c r="K408"/>
      <c r="L408"/>
      <c r="M408"/>
      <c r="N408" t="s">
        <v>4157</v>
      </c>
      <c r="O408" s="395">
        <f>INDEX('Page 2 - Team Information'!$K$14:$AP$184,Y408,X408)</f>
        <v>0</v>
      </c>
      <c r="P408"/>
      <c r="Q408"/>
      <c r="R408"/>
      <c r="S408" t="s">
        <v>4555</v>
      </c>
      <c r="T408"/>
      <c r="U408"/>
      <c r="V408"/>
      <c r="W408"/>
      <c r="X408" s="396">
        <v>2</v>
      </c>
      <c r="Y408" s="396">
        <v>136</v>
      </c>
    </row>
    <row r="409" spans="1:25" x14ac:dyDescent="0.25">
      <c r="A409">
        <f>'Page 1 - General Information'!$G$12</f>
        <v>118403302</v>
      </c>
      <c r="B409" t="str">
        <f>'Page 1 - General Information'!$G$16</f>
        <v>7569</v>
      </c>
      <c r="C409" s="394" t="s">
        <v>19151</v>
      </c>
      <c r="D409"/>
      <c r="E409"/>
      <c r="F409"/>
      <c r="G409"/>
      <c r="H409"/>
      <c r="I409"/>
      <c r="J409"/>
      <c r="K409"/>
      <c r="L409"/>
      <c r="M409"/>
      <c r="N409" t="s">
        <v>4157</v>
      </c>
      <c r="O409" s="395">
        <f>INDEX('Page 2 - Team Information'!$K$14:$AP$184,Y409,X409)</f>
        <v>0</v>
      </c>
      <c r="P409"/>
      <c r="Q409"/>
      <c r="R409"/>
      <c r="S409" t="s">
        <v>4556</v>
      </c>
      <c r="T409"/>
      <c r="U409"/>
      <c r="V409"/>
      <c r="W409"/>
      <c r="X409" s="396">
        <v>3</v>
      </c>
      <c r="Y409" s="396">
        <v>136</v>
      </c>
    </row>
    <row r="410" spans="1:25" x14ac:dyDescent="0.25">
      <c r="A410">
        <f>'Page 1 - General Information'!$G$12</f>
        <v>118403302</v>
      </c>
      <c r="B410" t="str">
        <f>'Page 1 - General Information'!$G$16</f>
        <v>7569</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7569</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7569</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7569</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7569</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7569</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7569</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7569</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7569</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7569</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7569</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7569</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7569</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7569</v>
      </c>
      <c r="C423" s="394" t="s">
        <v>19151</v>
      </c>
      <c r="D423"/>
      <c r="E423"/>
      <c r="F423"/>
      <c r="G423"/>
      <c r="H423"/>
      <c r="I423"/>
      <c r="J423"/>
      <c r="K423"/>
      <c r="L423"/>
      <c r="M423"/>
      <c r="N423" t="s">
        <v>4157</v>
      </c>
      <c r="O423" s="395">
        <f>INDEX('Page 2 - Team Information'!$K$14:$AP$184,Y423,X423)</f>
        <v>0</v>
      </c>
      <c r="P423"/>
      <c r="Q423"/>
      <c r="R423"/>
      <c r="S423" t="s">
        <v>4570</v>
      </c>
      <c r="T423"/>
      <c r="U423"/>
      <c r="V423"/>
      <c r="W423"/>
      <c r="X423" s="396">
        <v>2</v>
      </c>
      <c r="Y423" s="396">
        <v>141</v>
      </c>
    </row>
    <row r="424" spans="1:25" x14ac:dyDescent="0.25">
      <c r="A424">
        <f>'Page 1 - General Information'!$G$12</f>
        <v>118403302</v>
      </c>
      <c r="B424" t="str">
        <f>'Page 1 - General Information'!$G$16</f>
        <v>7569</v>
      </c>
      <c r="C424" s="394" t="s">
        <v>19151</v>
      </c>
      <c r="D424"/>
      <c r="E424"/>
      <c r="F424"/>
      <c r="G424"/>
      <c r="H424"/>
      <c r="I424"/>
      <c r="J424"/>
      <c r="K424"/>
      <c r="L424"/>
      <c r="M424"/>
      <c r="N424" t="s">
        <v>4157</v>
      </c>
      <c r="O424" s="395">
        <f>INDEX('Page 2 - Team Information'!$K$14:$AP$184,Y424,X424)</f>
        <v>0</v>
      </c>
      <c r="P424"/>
      <c r="Q424"/>
      <c r="R424"/>
      <c r="S424" t="s">
        <v>4571</v>
      </c>
      <c r="T424"/>
      <c r="U424"/>
      <c r="V424"/>
      <c r="W424"/>
      <c r="X424" s="396">
        <v>3</v>
      </c>
      <c r="Y424" s="396">
        <v>141</v>
      </c>
    </row>
    <row r="425" spans="1:25" x14ac:dyDescent="0.25">
      <c r="A425">
        <f>'Page 1 - General Information'!$G$12</f>
        <v>118403302</v>
      </c>
      <c r="B425" t="str">
        <f>'Page 1 - General Information'!$G$16</f>
        <v>7569</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7569</v>
      </c>
      <c r="C426" s="394" t="s">
        <v>19151</v>
      </c>
      <c r="D426"/>
      <c r="E426"/>
      <c r="F426"/>
      <c r="G426"/>
      <c r="H426"/>
      <c r="I426"/>
      <c r="J426"/>
      <c r="K426"/>
      <c r="L426"/>
      <c r="M426"/>
      <c r="N426" t="s">
        <v>4157</v>
      </c>
      <c r="O426" s="395">
        <f>INDEX('Page 2 - Team Information'!$K$14:$AP$184,Y426,X426)</f>
        <v>0</v>
      </c>
      <c r="P426"/>
      <c r="Q426"/>
      <c r="R426"/>
      <c r="S426" t="s">
        <v>10143</v>
      </c>
      <c r="T426"/>
      <c r="U426"/>
      <c r="V426"/>
      <c r="W426"/>
      <c r="X426" s="396">
        <v>2</v>
      </c>
      <c r="Y426" s="396">
        <v>142</v>
      </c>
    </row>
    <row r="427" spans="1:25" x14ac:dyDescent="0.25">
      <c r="A427">
        <f>'Page 1 - General Information'!$G$12</f>
        <v>118403302</v>
      </c>
      <c r="B427" t="str">
        <f>'Page 1 - General Information'!$G$16</f>
        <v>7569</v>
      </c>
      <c r="C427" s="394" t="s">
        <v>19151</v>
      </c>
      <c r="D427"/>
      <c r="E427"/>
      <c r="F427"/>
      <c r="G427"/>
      <c r="H427"/>
      <c r="I427"/>
      <c r="J427"/>
      <c r="K427"/>
      <c r="L427"/>
      <c r="M427"/>
      <c r="N427" t="s">
        <v>4157</v>
      </c>
      <c r="O427" s="395">
        <f>INDEX('Page 2 - Team Information'!$K$14:$AP$184,Y427,X427)</f>
        <v>0</v>
      </c>
      <c r="P427"/>
      <c r="Q427"/>
      <c r="R427"/>
      <c r="S427" t="s">
        <v>10144</v>
      </c>
      <c r="T427"/>
      <c r="U427"/>
      <c r="V427"/>
      <c r="W427"/>
      <c r="X427" s="396">
        <v>3</v>
      </c>
      <c r="Y427" s="396">
        <v>142</v>
      </c>
    </row>
    <row r="428" spans="1:25" x14ac:dyDescent="0.25">
      <c r="A428">
        <f>'Page 1 - General Information'!$G$12</f>
        <v>118403302</v>
      </c>
      <c r="B428" t="str">
        <f>'Page 1 - General Information'!$G$16</f>
        <v>7569</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7569</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7569</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7569</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7569</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7569</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7569</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7569</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7569</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7569</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7569</v>
      </c>
      <c r="C438" s="394" t="s">
        <v>19151</v>
      </c>
      <c r="D438"/>
      <c r="E438"/>
      <c r="F438"/>
      <c r="G438"/>
      <c r="H438"/>
      <c r="I438"/>
      <c r="J438"/>
      <c r="K438"/>
      <c r="L438"/>
      <c r="M438"/>
      <c r="N438" t="s">
        <v>4157</v>
      </c>
      <c r="O438" s="395">
        <f>INDEX('Page 2 - Team Information'!$K$14:$AP$184,Y438,X438)</f>
        <v>1</v>
      </c>
      <c r="P438"/>
      <c r="Q438"/>
      <c r="R438"/>
      <c r="S438" t="s">
        <v>4582</v>
      </c>
      <c r="T438"/>
      <c r="U438"/>
      <c r="V438"/>
      <c r="W438"/>
      <c r="X438" s="396">
        <v>2</v>
      </c>
      <c r="Y438" s="396">
        <v>146</v>
      </c>
    </row>
    <row r="439" spans="1:25" x14ac:dyDescent="0.25">
      <c r="A439">
        <f>'Page 1 - General Information'!$G$12</f>
        <v>118403302</v>
      </c>
      <c r="B439" t="str">
        <f>'Page 1 - General Information'!$G$16</f>
        <v>7569</v>
      </c>
      <c r="C439" s="394" t="s">
        <v>19151</v>
      </c>
      <c r="D439"/>
      <c r="E439"/>
      <c r="F439"/>
      <c r="G439"/>
      <c r="H439"/>
      <c r="I439"/>
      <c r="J439"/>
      <c r="K439"/>
      <c r="L439"/>
      <c r="M439"/>
      <c r="N439" t="s">
        <v>4157</v>
      </c>
      <c r="O439" s="395">
        <f>INDEX('Page 2 - Team Information'!$K$14:$AP$184,Y439,X439)</f>
        <v>1</v>
      </c>
      <c r="P439"/>
      <c r="Q439"/>
      <c r="R439"/>
      <c r="S439" t="s">
        <v>4583</v>
      </c>
      <c r="T439"/>
      <c r="U439"/>
      <c r="V439"/>
      <c r="W439"/>
      <c r="X439" s="396">
        <v>3</v>
      </c>
      <c r="Y439" s="396">
        <v>146</v>
      </c>
    </row>
    <row r="440" spans="1:25" x14ac:dyDescent="0.25">
      <c r="A440">
        <f>'Page 1 - General Information'!$G$12</f>
        <v>118403302</v>
      </c>
      <c r="B440" t="str">
        <f>'Page 1 - General Information'!$G$16</f>
        <v>7569</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7569</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7569</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7569</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7569</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7569</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7569</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7569</v>
      </c>
      <c r="C447" s="394" t="s">
        <v>19151</v>
      </c>
      <c r="D447"/>
      <c r="E447"/>
      <c r="F447"/>
      <c r="G447"/>
      <c r="H447"/>
      <c r="I447"/>
      <c r="J447"/>
      <c r="K447"/>
      <c r="L447"/>
      <c r="M447"/>
      <c r="N447" t="s">
        <v>4157</v>
      </c>
      <c r="O447" s="395">
        <f>INDEX('Page 2 - Team Information'!$K$14:$AP$184,Y447,X447)</f>
        <v>5</v>
      </c>
      <c r="P447"/>
      <c r="Q447"/>
      <c r="R447"/>
      <c r="S447" t="s">
        <v>4591</v>
      </c>
      <c r="T447"/>
      <c r="U447"/>
      <c r="V447"/>
      <c r="W447"/>
      <c r="X447" s="396">
        <v>2</v>
      </c>
      <c r="Y447" s="396">
        <v>149</v>
      </c>
    </row>
    <row r="448" spans="1:25" x14ac:dyDescent="0.25">
      <c r="A448">
        <f>'Page 1 - General Information'!$G$12</f>
        <v>118403302</v>
      </c>
      <c r="B448" t="str">
        <f>'Page 1 - General Information'!$G$16</f>
        <v>7569</v>
      </c>
      <c r="C448" s="394" t="s">
        <v>19151</v>
      </c>
      <c r="D448"/>
      <c r="E448"/>
      <c r="F448"/>
      <c r="G448"/>
      <c r="H448"/>
      <c r="I448"/>
      <c r="J448"/>
      <c r="K448"/>
      <c r="L448"/>
      <c r="M448"/>
      <c r="N448" t="s">
        <v>4157</v>
      </c>
      <c r="O448" s="395">
        <f>INDEX('Page 2 - Team Information'!$K$14:$AP$184,Y448,X448)</f>
        <v>5</v>
      </c>
      <c r="P448"/>
      <c r="Q448"/>
      <c r="R448"/>
      <c r="S448" t="s">
        <v>4592</v>
      </c>
      <c r="T448"/>
      <c r="U448"/>
      <c r="V448"/>
      <c r="W448"/>
      <c r="X448" s="396">
        <v>3</v>
      </c>
      <c r="Y448" s="396">
        <v>149</v>
      </c>
    </row>
    <row r="449" spans="1:25" x14ac:dyDescent="0.25">
      <c r="A449">
        <f>'Page 1 - General Information'!$G$12</f>
        <v>118403302</v>
      </c>
      <c r="B449" t="str">
        <f>'Page 1 - General Information'!$G$16</f>
        <v>7569</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7569</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7569</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7569</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7569</v>
      </c>
      <c r="C453" s="394" t="s">
        <v>19151</v>
      </c>
      <c r="D453"/>
      <c r="E453"/>
      <c r="F453"/>
      <c r="G453"/>
      <c r="H453"/>
      <c r="I453"/>
      <c r="J453"/>
      <c r="K453"/>
      <c r="L453"/>
      <c r="M453"/>
      <c r="N453" t="s">
        <v>4157</v>
      </c>
      <c r="O453" s="395">
        <f>INDEX('Page 2 - Team Information'!$K$14:$AP$184,Y453,X453)</f>
        <v>3</v>
      </c>
      <c r="P453"/>
      <c r="Q453"/>
      <c r="R453"/>
      <c r="S453" t="s">
        <v>4597</v>
      </c>
      <c r="T453"/>
      <c r="U453"/>
      <c r="V453"/>
      <c r="W453"/>
      <c r="X453" s="396">
        <v>2</v>
      </c>
      <c r="Y453" s="396">
        <v>151</v>
      </c>
    </row>
    <row r="454" spans="1:25" x14ac:dyDescent="0.25">
      <c r="A454">
        <f>'Page 1 - General Information'!$G$12</f>
        <v>118403302</v>
      </c>
      <c r="B454" t="str">
        <f>'Page 1 - General Information'!$G$16</f>
        <v>7569</v>
      </c>
      <c r="C454" s="394" t="s">
        <v>19151</v>
      </c>
      <c r="D454"/>
      <c r="E454"/>
      <c r="F454"/>
      <c r="G454"/>
      <c r="H454"/>
      <c r="I454"/>
      <c r="J454"/>
      <c r="K454"/>
      <c r="L454"/>
      <c r="M454"/>
      <c r="N454" t="s">
        <v>4157</v>
      </c>
      <c r="O454" s="395">
        <f>INDEX('Page 2 - Team Information'!$K$14:$AP$184,Y454,X454)</f>
        <v>3</v>
      </c>
      <c r="P454"/>
      <c r="Q454"/>
      <c r="R454"/>
      <c r="S454" t="s">
        <v>4598</v>
      </c>
      <c r="T454"/>
      <c r="U454"/>
      <c r="V454"/>
      <c r="W454"/>
      <c r="X454" s="396">
        <v>3</v>
      </c>
      <c r="Y454" s="396">
        <v>151</v>
      </c>
    </row>
    <row r="455" spans="1:25" x14ac:dyDescent="0.25">
      <c r="A455">
        <f>'Page 1 - General Information'!$G$12</f>
        <v>118403302</v>
      </c>
      <c r="B455" t="str">
        <f>'Page 1 - General Information'!$G$16</f>
        <v>7569</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7569</v>
      </c>
      <c r="C456" s="394" t="s">
        <v>19151</v>
      </c>
      <c r="D456"/>
      <c r="E456"/>
      <c r="F456"/>
      <c r="G456"/>
      <c r="H456"/>
      <c r="I456"/>
      <c r="J456"/>
      <c r="K456"/>
      <c r="L456"/>
      <c r="M456"/>
      <c r="N456" t="s">
        <v>4157</v>
      </c>
      <c r="O456" s="395">
        <f>INDEX('Page 2 - Team Information'!$K$14:$AP$184,Y456,X456)</f>
        <v>0</v>
      </c>
      <c r="P456"/>
      <c r="Q456"/>
      <c r="R456"/>
      <c r="S456" t="s">
        <v>4600</v>
      </c>
      <c r="T456"/>
      <c r="U456"/>
      <c r="V456"/>
      <c r="W456"/>
      <c r="X456" s="396">
        <v>2</v>
      </c>
      <c r="Y456" s="396">
        <v>152</v>
      </c>
    </row>
    <row r="457" spans="1:25" x14ac:dyDescent="0.25">
      <c r="A457">
        <f>'Page 1 - General Information'!$G$12</f>
        <v>118403302</v>
      </c>
      <c r="B457" t="str">
        <f>'Page 1 - General Information'!$G$16</f>
        <v>7569</v>
      </c>
      <c r="C457" s="394" t="s">
        <v>19151</v>
      </c>
      <c r="D457"/>
      <c r="E457"/>
      <c r="F457"/>
      <c r="G457"/>
      <c r="H457"/>
      <c r="I457"/>
      <c r="J457"/>
      <c r="K457"/>
      <c r="L457"/>
      <c r="M457"/>
      <c r="N457" t="s">
        <v>4157</v>
      </c>
      <c r="O457" s="395">
        <f>INDEX('Page 2 - Team Information'!$K$14:$AP$184,Y457,X457)</f>
        <v>0</v>
      </c>
      <c r="P457"/>
      <c r="Q457"/>
      <c r="R457"/>
      <c r="S457" t="s">
        <v>4601</v>
      </c>
      <c r="T457"/>
      <c r="U457"/>
      <c r="V457"/>
      <c r="W457"/>
      <c r="X457" s="396">
        <v>3</v>
      </c>
      <c r="Y457" s="396">
        <v>152</v>
      </c>
    </row>
    <row r="458" spans="1:25" x14ac:dyDescent="0.25">
      <c r="A458">
        <f>'Page 1 - General Information'!$G$12</f>
        <v>118403302</v>
      </c>
      <c r="B458" t="str">
        <f>'Page 1 - General Information'!$G$16</f>
        <v>7569</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7569</v>
      </c>
      <c r="C459" s="394" t="s">
        <v>19151</v>
      </c>
      <c r="D459"/>
      <c r="E459"/>
      <c r="F459"/>
      <c r="G459"/>
      <c r="H459"/>
      <c r="I459"/>
      <c r="J459"/>
      <c r="K459"/>
      <c r="L459"/>
      <c r="M459"/>
      <c r="N459" t="s">
        <v>4157</v>
      </c>
      <c r="O459" s="395">
        <f>INDEX('Page 2 - Team Information'!$K$14:$AP$184,Y459,X459)</f>
        <v>0</v>
      </c>
      <c r="P459"/>
      <c r="Q459"/>
      <c r="R459"/>
      <c r="S459" t="s">
        <v>4603</v>
      </c>
      <c r="T459"/>
      <c r="U459"/>
      <c r="V459"/>
      <c r="W459"/>
      <c r="X459" s="396">
        <v>2</v>
      </c>
      <c r="Y459" s="396">
        <v>153</v>
      </c>
    </row>
    <row r="460" spans="1:25" x14ac:dyDescent="0.25">
      <c r="A460">
        <f>'Page 1 - General Information'!$G$12</f>
        <v>118403302</v>
      </c>
      <c r="B460" t="str">
        <f>'Page 1 - General Information'!$G$16</f>
        <v>7569</v>
      </c>
      <c r="C460" s="394" t="s">
        <v>19151</v>
      </c>
      <c r="D460"/>
      <c r="E460"/>
      <c r="F460"/>
      <c r="G460"/>
      <c r="H460"/>
      <c r="I460"/>
      <c r="J460"/>
      <c r="K460"/>
      <c r="L460"/>
      <c r="M460"/>
      <c r="N460" t="s">
        <v>4157</v>
      </c>
      <c r="O460" s="395">
        <f>INDEX('Page 2 - Team Information'!$K$14:$AP$184,Y460,X460)</f>
        <v>0</v>
      </c>
      <c r="P460"/>
      <c r="Q460"/>
      <c r="R460"/>
      <c r="S460" t="s">
        <v>4604</v>
      </c>
      <c r="T460"/>
      <c r="U460"/>
      <c r="V460"/>
      <c r="W460"/>
      <c r="X460" s="396">
        <v>3</v>
      </c>
      <c r="Y460" s="396">
        <v>153</v>
      </c>
    </row>
    <row r="461" spans="1:25" x14ac:dyDescent="0.25">
      <c r="A461">
        <f>'Page 1 - General Information'!$G$12</f>
        <v>118403302</v>
      </c>
      <c r="B461" t="str">
        <f>'Page 1 - General Information'!$G$16</f>
        <v>7569</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7569</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7569</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7569</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7569</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7569</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7569</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7569</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7569</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7569</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7569</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7569</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7569</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7569</v>
      </c>
      <c r="C474" s="394" t="s">
        <v>19151</v>
      </c>
      <c r="D474"/>
      <c r="E474"/>
      <c r="F474"/>
      <c r="G474"/>
      <c r="H474"/>
      <c r="I474"/>
      <c r="J474"/>
      <c r="K474"/>
      <c r="L474"/>
      <c r="M474"/>
      <c r="N474" t="s">
        <v>4157</v>
      </c>
      <c r="O474" s="395">
        <f>INDEX('Page 2 - Team Information'!$K$14:$AP$184,Y474,X474)</f>
        <v>0</v>
      </c>
      <c r="P474"/>
      <c r="Q474"/>
      <c r="R474"/>
      <c r="S474" t="s">
        <v>4618</v>
      </c>
      <c r="T474"/>
      <c r="U474"/>
      <c r="V474"/>
      <c r="W474"/>
      <c r="X474" s="396">
        <v>2</v>
      </c>
      <c r="Y474" s="396">
        <v>158</v>
      </c>
    </row>
    <row r="475" spans="1:25" x14ac:dyDescent="0.25">
      <c r="A475">
        <f>'Page 1 - General Information'!$G$12</f>
        <v>118403302</v>
      </c>
      <c r="B475" t="str">
        <f>'Page 1 - General Information'!$G$16</f>
        <v>7569</v>
      </c>
      <c r="C475" s="394" t="s">
        <v>19151</v>
      </c>
      <c r="D475"/>
      <c r="E475"/>
      <c r="F475"/>
      <c r="G475"/>
      <c r="H475"/>
      <c r="I475"/>
      <c r="J475"/>
      <c r="K475"/>
      <c r="L475"/>
      <c r="M475"/>
      <c r="N475" t="s">
        <v>4157</v>
      </c>
      <c r="O475" s="395">
        <f>INDEX('Page 2 - Team Information'!$K$14:$AP$184,Y475,X475)</f>
        <v>0</v>
      </c>
      <c r="P475"/>
      <c r="Q475"/>
      <c r="R475"/>
      <c r="S475" t="s">
        <v>4619</v>
      </c>
      <c r="T475"/>
      <c r="U475"/>
      <c r="V475"/>
      <c r="W475"/>
      <c r="X475" s="396">
        <v>3</v>
      </c>
      <c r="Y475" s="396">
        <v>158</v>
      </c>
    </row>
    <row r="476" spans="1:25" x14ac:dyDescent="0.25">
      <c r="A476">
        <f>'Page 1 - General Information'!$G$12</f>
        <v>118403302</v>
      </c>
      <c r="B476" t="str">
        <f>'Page 1 - General Information'!$G$16</f>
        <v>7569</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7569</v>
      </c>
      <c r="C477" s="394" t="s">
        <v>19151</v>
      </c>
      <c r="D477"/>
      <c r="E477"/>
      <c r="F477"/>
      <c r="G477"/>
      <c r="H477"/>
      <c r="I477"/>
      <c r="J477"/>
      <c r="K477"/>
      <c r="L477"/>
      <c r="M477"/>
      <c r="N477" t="s">
        <v>4157</v>
      </c>
      <c r="O477" s="395">
        <f>INDEX('Page 2 - Team Information'!$K$14:$AP$184,Y477,X477)</f>
        <v>0</v>
      </c>
      <c r="P477"/>
      <c r="Q477"/>
      <c r="R477"/>
      <c r="S477" t="s">
        <v>10146</v>
      </c>
      <c r="T477"/>
      <c r="U477"/>
      <c r="V477"/>
      <c r="W477"/>
      <c r="X477" s="396">
        <v>2</v>
      </c>
      <c r="Y477" s="396">
        <v>159</v>
      </c>
    </row>
    <row r="478" spans="1:25" x14ac:dyDescent="0.25">
      <c r="A478">
        <f>'Page 1 - General Information'!$G$12</f>
        <v>118403302</v>
      </c>
      <c r="B478" t="str">
        <f>'Page 1 - General Information'!$G$16</f>
        <v>7569</v>
      </c>
      <c r="C478" s="394" t="s">
        <v>19151</v>
      </c>
      <c r="D478"/>
      <c r="E478"/>
      <c r="F478"/>
      <c r="G478"/>
      <c r="H478"/>
      <c r="I478"/>
      <c r="J478"/>
      <c r="K478"/>
      <c r="L478"/>
      <c r="M478"/>
      <c r="N478" t="s">
        <v>4157</v>
      </c>
      <c r="O478" s="395">
        <f>INDEX('Page 2 - Team Information'!$K$14:$AP$184,Y478,X478)</f>
        <v>0</v>
      </c>
      <c r="P478"/>
      <c r="Q478"/>
      <c r="R478"/>
      <c r="S478" t="s">
        <v>10147</v>
      </c>
      <c r="T478"/>
      <c r="U478"/>
      <c r="V478"/>
      <c r="W478"/>
      <c r="X478" s="396">
        <v>3</v>
      </c>
      <c r="Y478" s="396">
        <v>159</v>
      </c>
    </row>
    <row r="479" spans="1:25" x14ac:dyDescent="0.25">
      <c r="A479">
        <f>'Page 1 - General Information'!$G$12</f>
        <v>118403302</v>
      </c>
      <c r="B479" t="str">
        <f>'Page 1 - General Information'!$G$16</f>
        <v>7569</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7569</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7569</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7569</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7569</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7569</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7569</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7569</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7569</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7569</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7569</v>
      </c>
      <c r="C489" s="394" t="s">
        <v>19151</v>
      </c>
      <c r="D489"/>
      <c r="E489"/>
      <c r="F489"/>
      <c r="G489"/>
      <c r="H489"/>
      <c r="I489"/>
      <c r="J489"/>
      <c r="K489"/>
      <c r="L489"/>
      <c r="M489"/>
      <c r="N489" t="s">
        <v>4157</v>
      </c>
      <c r="O489" s="395">
        <f>INDEX('Page 2 - Team Information'!$K$14:$AP$184,Y489,X489)</f>
        <v>1</v>
      </c>
      <c r="P489"/>
      <c r="Q489"/>
      <c r="R489"/>
      <c r="S489" t="s">
        <v>4630</v>
      </c>
      <c r="T489"/>
      <c r="U489"/>
      <c r="V489"/>
      <c r="W489"/>
      <c r="X489" s="396">
        <v>2</v>
      </c>
      <c r="Y489" s="396">
        <v>163</v>
      </c>
    </row>
    <row r="490" spans="1:25" x14ac:dyDescent="0.25">
      <c r="A490">
        <f>'Page 1 - General Information'!$G$12</f>
        <v>118403302</v>
      </c>
      <c r="B490" t="str">
        <f>'Page 1 - General Information'!$G$16</f>
        <v>7569</v>
      </c>
      <c r="C490" s="394" t="s">
        <v>19151</v>
      </c>
      <c r="D490"/>
      <c r="E490"/>
      <c r="F490"/>
      <c r="G490"/>
      <c r="H490"/>
      <c r="I490"/>
      <c r="J490"/>
      <c r="K490"/>
      <c r="L490"/>
      <c r="M490"/>
      <c r="N490" t="s">
        <v>4157</v>
      </c>
      <c r="O490" s="395">
        <f>INDEX('Page 2 - Team Information'!$K$14:$AP$184,Y490,X490)</f>
        <v>1</v>
      </c>
      <c r="P490"/>
      <c r="Q490"/>
      <c r="R490"/>
      <c r="S490" t="s">
        <v>4631</v>
      </c>
      <c r="T490"/>
      <c r="U490"/>
      <c r="V490"/>
      <c r="W490"/>
      <c r="X490" s="396">
        <v>3</v>
      </c>
      <c r="Y490" s="396">
        <v>163</v>
      </c>
    </row>
    <row r="491" spans="1:25" x14ac:dyDescent="0.25">
      <c r="A491">
        <f>'Page 1 - General Information'!$G$12</f>
        <v>118403302</v>
      </c>
      <c r="B491" t="str">
        <f>'Page 1 - General Information'!$G$16</f>
        <v>7569</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7569</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7569</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7569</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7569</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7569</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7569</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7569</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7569</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7569</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7569</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7569</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7569</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7569</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7569</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7569</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7569</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7569</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7569</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7569</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7569</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7569</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7569</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7569</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7569</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7569</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7569</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7569</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7569</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7569</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7569</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7569</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7569</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7569</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7569</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7569</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7569</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7569</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7569</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7569</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7569</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7569</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7569</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7569</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7569</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7569</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7569</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7569</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7569</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7569</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7569</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7569</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7569</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7569</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7569</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7569</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7569</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7569</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7569</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7569</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7569</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7569</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7569</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7569</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7569</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7569</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7569</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7569</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7569</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7569</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7569</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7569</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7569</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7569</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7569</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7569</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7569</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7569</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7569</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7569</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7569</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7569</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7569</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7569</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7569</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7569</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7569</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7569</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7569</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7569</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7569</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7569</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7569</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7569</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7569</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7569</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7569</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7569</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7569</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7569</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7569</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7569</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7569</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7569</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7569</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7569</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7569</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7569</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7569</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7569</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7569</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7569</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7569</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7569</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7569</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7569</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7569</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7569</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7569</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7569</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7569</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7569</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7569</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7569</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7569</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7569</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7569</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7569</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7569</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7569</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7569</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7569</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7569</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7569</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7569</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7569</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7569</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7569</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7569</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7569</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7569</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7569</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7569</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7569</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7569</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7569</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7569</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7569</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7569</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7569</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7569</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7569</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7569</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7569</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7569</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7569</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7569</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7569</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7569</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7569</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7569</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7569</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7569</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7569</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7569</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7569</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7569</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7569</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7569</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7569</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7569</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7569</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7569</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7569</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7569</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7569</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7569</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7569</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7569</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7569</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7569</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7569</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7569</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7569</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7569</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7569</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7569</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7569</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7569</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7569</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7569</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7569</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7569</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7569</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7569</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7569</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7569</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7569</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7569</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7569</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7569</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7569</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7569</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7569</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7569</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7569</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7569</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7569</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7569</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7569</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7569</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7569</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7569</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7569</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7569</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7569</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7569</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7569</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7569</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7569</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7569</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7569</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7569</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7569</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7569</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7569</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7569</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7569</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7569</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7569</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7569</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7569</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7569</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7569</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7569</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7569</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7569</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7569</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7569</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7569</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7569</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7569</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7569</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7569</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7569</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7569</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7569</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7569</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7569</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7569</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7569</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7569</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7569</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7569</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7569</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7569</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7569</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7569</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7569</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7569</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7569</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7569</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7569</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7569</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7569</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7569</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7569</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7569</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7569</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7569</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7569</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7569</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7569</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7569</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7569</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7569</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7569</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7569</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7569</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7569</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7569</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7569</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7569</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7569</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7569</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7569</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7569</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7569</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7569</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7569</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7569</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7569</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7569</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7569</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7569</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7569</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7569</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7569</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7569</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7569</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7569</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7569</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7569</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7569</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7569</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7569</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7569</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7569</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7569</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7569</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7569</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7569</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7569</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7569</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7569</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7569</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7569</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7569</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7569</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7569</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7569</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7569</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7569</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7569</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7569</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7569</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7569</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7569</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7569</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7569</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7569</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7569</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7569</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7569</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7569</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7569</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7569</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7569</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7569</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7569</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7569</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7569</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7569</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7569</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7569</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7569</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7569</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7569</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7569</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7569</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7569</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7569</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7569</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7569</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7569</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7569</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7569</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7569</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7569</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7569</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7569</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7569</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7569</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7569</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7569</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7569</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7569</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7569</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7569</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7569</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7569</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7569</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7569</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7569</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7569</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7569</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7569</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7569</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7569</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7569</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7569</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7569</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7569</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7569</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7569</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7569</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7569</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7569</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7569</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7569</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7569</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7569</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7569</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7569</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7569</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7569</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7569</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7569</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7569</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7569</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7569</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7569</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7569</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7569</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7569</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7569</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7569</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7569</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7569</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7569</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7569</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7569</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7569</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7569</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7569</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7569</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7569</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7569</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7569</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7569</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7569</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7569</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7569</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7569</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7569</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7569</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7569</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7569</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7569</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7569</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7569</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7569</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7569</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7569</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7569</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7569</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7569</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7569</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7569</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7569</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7569</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7569</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7569</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7569</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7569</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7569</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7569</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7569</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7569</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7569</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7569</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7569</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7569</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7569</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7569</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7569</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7569</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7569</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7569</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7569</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7569</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7569</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7569</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7569</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7569</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7569</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7569</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7569</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7569</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7569</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7569</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7569</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7569</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7569</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7569</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7569</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7569</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7569</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7569</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7569</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7569</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7569</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7569</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7569</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7569</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7569</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7569</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7569</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7569</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7569</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7569</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7569</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7569</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7569</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7569</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7569</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7569</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7569</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7569</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7569</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7569</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7569</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7569</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7569</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7569</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7569</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7569</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7569</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7569</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7569</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7569</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7569</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7569</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7569</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7569</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7569</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7569</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7569</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7569</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7569</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7569</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7569</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7569</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7569</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7569</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7569</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7569</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7569</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7569</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7569</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7569</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7569</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7569</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7569</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7569</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7569</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7569</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7569</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7569</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7569</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7569</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7569</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7569</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7569</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7569</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7569</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7569</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7569</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7569</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7569</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7569</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7569</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7569</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7569</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7569</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7569</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7569</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7569</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7569</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7569</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7569</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7569</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7569</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7569</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7569</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7569</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7569</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7569</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7569</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7569</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7569</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7569</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7569</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7569</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7569</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7569</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7569</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7569</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7569</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7569</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7569</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7569</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7569</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7569</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7569</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7569</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7569</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7569</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7569</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7569</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7569</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7569</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7569</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7569</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7569</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7569</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7569</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7569</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7569</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7569</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7569</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7569</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7569</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7569</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7569</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7569</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7569</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7569</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7569</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7569</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7569</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7569</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7569</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7569</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7569</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7569</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7569</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7569</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7569</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7569</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7569</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7569</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7569</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7569</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7569</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7569</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7569</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7569</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7569</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7569</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7569</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7569</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7569</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7569</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7569</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7569</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7569</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7569</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7569</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7569</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7569</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7569</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7569</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7569</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7569</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7569</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7569</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7569</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7569</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7569</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7569</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7569</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7569</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7569</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7569</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7569</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7569</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7569</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7569</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7569</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7569</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7569</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7569</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7569</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7569</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7569</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7569</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7569</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7569</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7569</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7569</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7569</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7569</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7569</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7569</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7569</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7569</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7569</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7569</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7569</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7569</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7569</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7569</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7569</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7569</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7569</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7569</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7569</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7569</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7569</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7569</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7569</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7569</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7569</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7569</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7569</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7569</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7569</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7569</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7569</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7569</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7569</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7569</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7569</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7569</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7569</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7569</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7569</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7569</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7569</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7569</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7569</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7569</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7569</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7569</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7569</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7569</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7569</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7569</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7569</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7569</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7569</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7569</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7569</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7569</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7569</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7569</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7569</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7569</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7569</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1992-06-30</v>
      </c>
      <c r="U1220"/>
      <c r="V1220"/>
      <c r="W1220"/>
      <c r="X1220" s="396">
        <v>9</v>
      </c>
      <c r="Y1220" s="396">
        <v>49</v>
      </c>
    </row>
    <row r="1221" spans="1:25" x14ac:dyDescent="0.25">
      <c r="A1221">
        <f>'Page 1 - General Information'!$G$12</f>
        <v>118403302</v>
      </c>
      <c r="B1221" t="str">
        <f>'Page 1 - General Information'!$G$16</f>
        <v>7569</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7569</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2013-06-30</v>
      </c>
      <c r="U1222"/>
      <c r="V1222"/>
      <c r="W1222"/>
      <c r="X1222" s="396">
        <v>11</v>
      </c>
      <c r="Y1222" s="396">
        <v>49</v>
      </c>
    </row>
    <row r="1223" spans="1:25" x14ac:dyDescent="0.25">
      <c r="A1223">
        <f>'Page 1 - General Information'!$G$12</f>
        <v>118403302</v>
      </c>
      <c r="B1223" t="str">
        <f>'Page 1 - General Information'!$G$16</f>
        <v>7569</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7569</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7569</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7569</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7569</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7569</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7569</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7569</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7569</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7569</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7569</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7569</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7569</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1992-06-30</v>
      </c>
      <c r="U1235"/>
      <c r="V1235"/>
      <c r="W1235"/>
      <c r="X1235" s="396">
        <v>9</v>
      </c>
      <c r="Y1235" s="396">
        <v>50</v>
      </c>
    </row>
    <row r="1236" spans="1:25" x14ac:dyDescent="0.25">
      <c r="A1236">
        <f>'Page 1 - General Information'!$G$12</f>
        <v>118403302</v>
      </c>
      <c r="B1236" t="str">
        <f>'Page 1 - General Information'!$G$16</f>
        <v>7569</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7569</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7569</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7569</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7569</v>
      </c>
      <c r="C1240" s="394" t="s">
        <v>19151</v>
      </c>
      <c r="D1240"/>
      <c r="E1240"/>
      <c r="F1240"/>
      <c r="G1240"/>
      <c r="H1240"/>
      <c r="I1240"/>
      <c r="J1240"/>
      <c r="K1240"/>
      <c r="L1240"/>
      <c r="M1240"/>
      <c r="N1240" t="s">
        <v>4157</v>
      </c>
      <c r="O1240" s="395">
        <f>INDEX('Page 2 - Team Information'!$K$14:$AP$184,Y1240,X1240)</f>
        <v>0</v>
      </c>
      <c r="P1240"/>
      <c r="Q1240"/>
      <c r="R1240"/>
      <c r="S1240" t="s">
        <v>5382</v>
      </c>
      <c r="T1240"/>
      <c r="U1240"/>
      <c r="V1240"/>
      <c r="W1240"/>
      <c r="X1240" s="396">
        <v>15</v>
      </c>
      <c r="Y1240" s="396">
        <v>50</v>
      </c>
    </row>
    <row r="1241" spans="1:25" x14ac:dyDescent="0.25">
      <c r="A1241">
        <f>'Page 1 - General Information'!$G$12</f>
        <v>118403302</v>
      </c>
      <c r="B1241" t="str">
        <f>'Page 1 - General Information'!$G$16</f>
        <v>7569</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7569</v>
      </c>
      <c r="C1242" s="394" t="s">
        <v>19151</v>
      </c>
      <c r="D1242"/>
      <c r="E1242"/>
      <c r="F1242"/>
      <c r="G1242"/>
      <c r="H1242"/>
      <c r="I1242"/>
      <c r="J1242"/>
      <c r="K1242"/>
      <c r="L1242"/>
      <c r="M1242"/>
      <c r="N1242" t="s">
        <v>4157</v>
      </c>
      <c r="O1242" s="395">
        <f>INDEX('Page 2 - Team Information'!$K$14:$AP$184,Y1242,X1242)</f>
        <v>0</v>
      </c>
      <c r="P1242"/>
      <c r="Q1242"/>
      <c r="R1242"/>
      <c r="S1242" t="s">
        <v>5384</v>
      </c>
      <c r="T1242"/>
      <c r="U1242"/>
      <c r="V1242"/>
      <c r="W1242"/>
      <c r="X1242" s="396">
        <v>17</v>
      </c>
      <c r="Y1242" s="396">
        <v>50</v>
      </c>
    </row>
    <row r="1243" spans="1:25" x14ac:dyDescent="0.25">
      <c r="A1243">
        <f>'Page 1 - General Information'!$G$12</f>
        <v>118403302</v>
      </c>
      <c r="B1243" t="str">
        <f>'Page 1 - General Information'!$G$16</f>
        <v>7569</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7569</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7569</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7569</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7569</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7569</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7569</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7569</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7569</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7569</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7569</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7569</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7569</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7569</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7569</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7569</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7569</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7569</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7569</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7569</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7569</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7569</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7569</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1992-06-30</v>
      </c>
      <c r="U1265"/>
      <c r="V1265"/>
      <c r="W1265"/>
      <c r="X1265" s="396">
        <v>9</v>
      </c>
      <c r="Y1265" s="396">
        <v>52</v>
      </c>
    </row>
    <row r="1266" spans="1:25" x14ac:dyDescent="0.25">
      <c r="A1266">
        <f>'Page 1 - General Information'!$G$12</f>
        <v>118403302</v>
      </c>
      <c r="B1266" t="str">
        <f>'Page 1 - General Information'!$G$16</f>
        <v>7569</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7569</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7569</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7569</v>
      </c>
      <c r="C1269" s="394" t="s">
        <v>19151</v>
      </c>
      <c r="D1269"/>
      <c r="E1269"/>
      <c r="F1269"/>
      <c r="G1269"/>
      <c r="H1269"/>
      <c r="I1269"/>
      <c r="J1269"/>
      <c r="K1269"/>
      <c r="L1269"/>
      <c r="M1269"/>
      <c r="N1269" t="s">
        <v>4157</v>
      </c>
      <c r="O1269" s="395">
        <f>INDEX('Page 2 - Team Information'!$K$14:$AP$184,Y1269,X1269)</f>
        <v>0</v>
      </c>
      <c r="P1269"/>
      <c r="Q1269"/>
      <c r="R1269"/>
      <c r="S1269" t="s">
        <v>5411</v>
      </c>
      <c r="T1269"/>
      <c r="U1269"/>
      <c r="V1269"/>
      <c r="W1269"/>
      <c r="X1269" s="396">
        <v>14</v>
      </c>
      <c r="Y1269" s="396">
        <v>52</v>
      </c>
    </row>
    <row r="1270" spans="1:25" x14ac:dyDescent="0.25">
      <c r="A1270">
        <f>'Page 1 - General Information'!$G$12</f>
        <v>118403302</v>
      </c>
      <c r="B1270" t="str">
        <f>'Page 1 - General Information'!$G$16</f>
        <v>7569</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7569</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7569</v>
      </c>
      <c r="C1272" s="394" t="s">
        <v>19151</v>
      </c>
      <c r="D1272"/>
      <c r="E1272"/>
      <c r="F1272"/>
      <c r="G1272"/>
      <c r="H1272"/>
      <c r="I1272"/>
      <c r="J1272"/>
      <c r="K1272"/>
      <c r="L1272"/>
      <c r="M1272"/>
      <c r="N1272" t="s">
        <v>4157</v>
      </c>
      <c r="O1272" s="395">
        <f>INDEX('Page 2 - Team Information'!$K$14:$AP$184,Y1272,X1272)</f>
        <v>0</v>
      </c>
      <c r="P1272"/>
      <c r="Q1272"/>
      <c r="R1272"/>
      <c r="S1272" t="s">
        <v>5414</v>
      </c>
      <c r="T1272"/>
      <c r="U1272"/>
      <c r="V1272"/>
      <c r="W1272"/>
      <c r="X1272" s="396">
        <v>17</v>
      </c>
      <c r="Y1272" s="396">
        <v>52</v>
      </c>
    </row>
    <row r="1273" spans="1:25" x14ac:dyDescent="0.25">
      <c r="A1273">
        <f>'Page 1 - General Information'!$G$12</f>
        <v>118403302</v>
      </c>
      <c r="B1273" t="str">
        <f>'Page 1 - General Information'!$G$16</f>
        <v>7569</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7569</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7569</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7569</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7569</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7569</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7569</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7569</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1992-06-30</v>
      </c>
      <c r="U1280"/>
      <c r="V1280"/>
      <c r="W1280"/>
      <c r="X1280" s="396">
        <v>9</v>
      </c>
      <c r="Y1280" s="396">
        <v>53</v>
      </c>
    </row>
    <row r="1281" spans="1:25" x14ac:dyDescent="0.25">
      <c r="A1281">
        <f>'Page 1 - General Information'!$G$12</f>
        <v>118403302</v>
      </c>
      <c r="B1281" t="str">
        <f>'Page 1 - General Information'!$G$16</f>
        <v>7569</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7569</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2009-06-30</v>
      </c>
      <c r="U1282"/>
      <c r="V1282"/>
      <c r="W1282"/>
      <c r="X1282" s="396">
        <v>11</v>
      </c>
      <c r="Y1282" s="396">
        <v>53</v>
      </c>
    </row>
    <row r="1283" spans="1:25" x14ac:dyDescent="0.25">
      <c r="A1283">
        <f>'Page 1 - General Information'!$G$12</f>
        <v>118403302</v>
      </c>
      <c r="B1283" t="str">
        <f>'Page 1 - General Information'!$G$16</f>
        <v>7569</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2014-06-30</v>
      </c>
      <c r="U1283"/>
      <c r="V1283"/>
      <c r="W1283"/>
      <c r="X1283" s="396">
        <v>12</v>
      </c>
      <c r="Y1283" s="396">
        <v>53</v>
      </c>
    </row>
    <row r="1284" spans="1:25" x14ac:dyDescent="0.25">
      <c r="A1284">
        <f>'Page 1 - General Information'!$G$12</f>
        <v>118403302</v>
      </c>
      <c r="B1284" t="str">
        <f>'Page 1 - General Information'!$G$16</f>
        <v>7569</v>
      </c>
      <c r="C1284" s="394" t="s">
        <v>19151</v>
      </c>
      <c r="D1284"/>
      <c r="E1284"/>
      <c r="F1284"/>
      <c r="G1284"/>
      <c r="H1284"/>
      <c r="I1284"/>
      <c r="J1284"/>
      <c r="K1284"/>
      <c r="L1284"/>
      <c r="M1284"/>
      <c r="N1284" t="s">
        <v>4157</v>
      </c>
      <c r="O1284" s="395">
        <f>INDEX('Page 2 - Team Information'!$K$14:$AP$184,Y1284,X1284)</f>
        <v>0</v>
      </c>
      <c r="P1284"/>
      <c r="Q1284"/>
      <c r="R1284"/>
      <c r="S1284" t="s">
        <v>5426</v>
      </c>
      <c r="T1284"/>
      <c r="U1284"/>
      <c r="V1284"/>
      <c r="W1284"/>
      <c r="X1284" s="396">
        <v>14</v>
      </c>
      <c r="Y1284" s="396">
        <v>53</v>
      </c>
    </row>
    <row r="1285" spans="1:25" x14ac:dyDescent="0.25">
      <c r="A1285">
        <f>'Page 1 - General Information'!$G$12</f>
        <v>118403302</v>
      </c>
      <c r="B1285" t="str">
        <f>'Page 1 - General Information'!$G$16</f>
        <v>7569</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7569</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7569</v>
      </c>
      <c r="C1287" s="394" t="s">
        <v>19151</v>
      </c>
      <c r="D1287"/>
      <c r="E1287"/>
      <c r="F1287"/>
      <c r="G1287"/>
      <c r="H1287"/>
      <c r="I1287"/>
      <c r="J1287"/>
      <c r="K1287"/>
      <c r="L1287"/>
      <c r="M1287"/>
      <c r="N1287" t="s">
        <v>4157</v>
      </c>
      <c r="O1287" s="395">
        <f>INDEX('Page 2 - Team Information'!$K$14:$AP$184,Y1287,X1287)</f>
        <v>0</v>
      </c>
      <c r="P1287"/>
      <c r="Q1287"/>
      <c r="R1287"/>
      <c r="S1287" t="s">
        <v>5429</v>
      </c>
      <c r="T1287"/>
      <c r="U1287"/>
      <c r="V1287"/>
      <c r="W1287"/>
      <c r="X1287" s="396">
        <v>17</v>
      </c>
      <c r="Y1287" s="396">
        <v>53</v>
      </c>
    </row>
    <row r="1288" spans="1:25" x14ac:dyDescent="0.25">
      <c r="A1288">
        <f>'Page 1 - General Information'!$G$12</f>
        <v>118403302</v>
      </c>
      <c r="B1288" t="str">
        <f>'Page 1 - General Information'!$G$16</f>
        <v>7569</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7569</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7569</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7569</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7569</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7569</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7569</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7569</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7569</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7569</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7569</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7569</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7569</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7569</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7569</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7569</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7569</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7569</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7569</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7569</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7569</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7569</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7569</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7569</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7569</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7569</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7569</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7569</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7569</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7569</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7569</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7569</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7569</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7569</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7569</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7569</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7569</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7569</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7569</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7569</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7569</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7569</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7569</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7569</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7569</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7569</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7569</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7569</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7569</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7569</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7569</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7569</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7569</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1992-06-30</v>
      </c>
      <c r="U1340"/>
      <c r="V1340"/>
      <c r="W1340"/>
      <c r="X1340" s="396">
        <v>9</v>
      </c>
      <c r="Y1340" s="396">
        <v>57</v>
      </c>
    </row>
    <row r="1341" spans="1:25" x14ac:dyDescent="0.25">
      <c r="A1341">
        <f>'Page 1 - General Information'!$G$12</f>
        <v>118403302</v>
      </c>
      <c r="B1341" t="str">
        <f>'Page 1 - General Information'!$G$16</f>
        <v>7569</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7569</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7569</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7569</v>
      </c>
      <c r="C1344" s="394" t="s">
        <v>19151</v>
      </c>
      <c r="D1344"/>
      <c r="E1344"/>
      <c r="F1344"/>
      <c r="G1344"/>
      <c r="H1344"/>
      <c r="I1344"/>
      <c r="J1344"/>
      <c r="K1344"/>
      <c r="L1344"/>
      <c r="M1344"/>
      <c r="N1344" t="s">
        <v>4157</v>
      </c>
      <c r="O1344" s="395">
        <f>INDEX('Page 2 - Team Information'!$K$14:$AP$184,Y1344,X1344)</f>
        <v>0</v>
      </c>
      <c r="P1344"/>
      <c r="Q1344"/>
      <c r="R1344"/>
      <c r="S1344" t="s">
        <v>5486</v>
      </c>
      <c r="T1344"/>
      <c r="U1344"/>
      <c r="V1344"/>
      <c r="W1344"/>
      <c r="X1344" s="396">
        <v>14</v>
      </c>
      <c r="Y1344" s="396">
        <v>57</v>
      </c>
    </row>
    <row r="1345" spans="1:25" x14ac:dyDescent="0.25">
      <c r="A1345">
        <f>'Page 1 - General Information'!$G$12</f>
        <v>118403302</v>
      </c>
      <c r="B1345" t="str">
        <f>'Page 1 - General Information'!$G$16</f>
        <v>7569</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7569</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7569</v>
      </c>
      <c r="C1347" s="394" t="s">
        <v>19151</v>
      </c>
      <c r="D1347"/>
      <c r="E1347"/>
      <c r="F1347"/>
      <c r="G1347"/>
      <c r="H1347"/>
      <c r="I1347"/>
      <c r="J1347"/>
      <c r="K1347"/>
      <c r="L1347"/>
      <c r="M1347"/>
      <c r="N1347" t="s">
        <v>4157</v>
      </c>
      <c r="O1347" s="395">
        <f>INDEX('Page 2 - Team Information'!$K$14:$AP$184,Y1347,X1347)</f>
        <v>0</v>
      </c>
      <c r="P1347"/>
      <c r="Q1347"/>
      <c r="R1347"/>
      <c r="S1347" t="s">
        <v>5489</v>
      </c>
      <c r="T1347"/>
      <c r="U1347"/>
      <c r="V1347"/>
      <c r="W1347"/>
      <c r="X1347" s="396">
        <v>17</v>
      </c>
      <c r="Y1347" s="396">
        <v>57</v>
      </c>
    </row>
    <row r="1348" spans="1:25" x14ac:dyDescent="0.25">
      <c r="A1348">
        <f>'Page 1 - General Information'!$G$12</f>
        <v>118403302</v>
      </c>
      <c r="B1348" t="str">
        <f>'Page 1 - General Information'!$G$16</f>
        <v>7569</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7569</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7569</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7569</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7569</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7569</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7569</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7569</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7569</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7569</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7569</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7569</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7569</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7569</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7569</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7569</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7569</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7569</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7569</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7569</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7569</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7569</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7569</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7569</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7569</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7569</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7569</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7569</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7569</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7569</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7569</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7569</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7569</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7569</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7569</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7569</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7569</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7569</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7569</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7569</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7569</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7569</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7569</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7569</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7569</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7569</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7569</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7569</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7569</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7569</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7569</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7569</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7569</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1992-06-30</v>
      </c>
      <c r="U1400"/>
      <c r="V1400"/>
      <c r="W1400"/>
      <c r="X1400" s="396">
        <v>9</v>
      </c>
      <c r="Y1400" s="396">
        <v>61</v>
      </c>
    </row>
    <row r="1401" spans="1:25" x14ac:dyDescent="0.25">
      <c r="A1401">
        <f>'Page 1 - General Information'!$G$12</f>
        <v>118403302</v>
      </c>
      <c r="B1401" t="str">
        <f>'Page 1 - General Information'!$G$16</f>
        <v>7569</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7569</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7569</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7569</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7569</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7569</v>
      </c>
      <c r="C1406" s="394" t="s">
        <v>19151</v>
      </c>
      <c r="D1406"/>
      <c r="E1406"/>
      <c r="F1406"/>
      <c r="G1406"/>
      <c r="H1406"/>
      <c r="I1406"/>
      <c r="J1406"/>
      <c r="K1406"/>
      <c r="L1406"/>
      <c r="M1406"/>
      <c r="N1406" t="s">
        <v>4157</v>
      </c>
      <c r="O1406" s="395">
        <f>INDEX('Page 2 - Team Information'!$K$14:$AP$184,Y1406,X1406)</f>
        <v>0</v>
      </c>
      <c r="P1406"/>
      <c r="Q1406"/>
      <c r="R1406"/>
      <c r="S1406" t="s">
        <v>5548</v>
      </c>
      <c r="T1406"/>
      <c r="U1406"/>
      <c r="V1406"/>
      <c r="W1406"/>
      <c r="X1406" s="396">
        <v>16</v>
      </c>
      <c r="Y1406" s="396">
        <v>61</v>
      </c>
    </row>
    <row r="1407" spans="1:25" x14ac:dyDescent="0.25">
      <c r="A1407">
        <f>'Page 1 - General Information'!$G$12</f>
        <v>118403302</v>
      </c>
      <c r="B1407" t="str">
        <f>'Page 1 - General Information'!$G$16</f>
        <v>7569</v>
      </c>
      <c r="C1407" s="394" t="s">
        <v>19151</v>
      </c>
      <c r="D1407"/>
      <c r="E1407"/>
      <c r="F1407"/>
      <c r="G1407"/>
      <c r="H1407"/>
      <c r="I1407"/>
      <c r="J1407"/>
      <c r="K1407"/>
      <c r="L1407"/>
      <c r="M1407"/>
      <c r="N1407" t="s">
        <v>4157</v>
      </c>
      <c r="O1407" s="395">
        <f>INDEX('Page 2 - Team Information'!$K$14:$AP$184,Y1407,X1407)</f>
        <v>0</v>
      </c>
      <c r="P1407"/>
      <c r="Q1407"/>
      <c r="R1407"/>
      <c r="S1407" t="s">
        <v>5549</v>
      </c>
      <c r="T1407"/>
      <c r="U1407"/>
      <c r="V1407"/>
      <c r="W1407"/>
      <c r="X1407" s="396">
        <v>17</v>
      </c>
      <c r="Y1407" s="396">
        <v>61</v>
      </c>
    </row>
    <row r="1408" spans="1:25" x14ac:dyDescent="0.25">
      <c r="A1408">
        <f>'Page 1 - General Information'!$G$12</f>
        <v>118403302</v>
      </c>
      <c r="B1408" t="str">
        <f>'Page 1 - General Information'!$G$16</f>
        <v>7569</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7569</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7569</v>
      </c>
      <c r="C1410" s="394" t="s">
        <v>19151</v>
      </c>
      <c r="D1410"/>
      <c r="E1410"/>
      <c r="F1410"/>
      <c r="G1410"/>
      <c r="H1410"/>
      <c r="I1410"/>
      <c r="J1410"/>
      <c r="K1410"/>
      <c r="L1410"/>
      <c r="M1410"/>
      <c r="N1410" t="s">
        <v>4157</v>
      </c>
      <c r="O1410" s="395">
        <f>INDEX('Page 2 - Team Information'!$K$14:$AP$184,Y1410,X1410)</f>
        <v>10</v>
      </c>
      <c r="P1410"/>
      <c r="Q1410"/>
      <c r="R1410"/>
      <c r="S1410" t="s">
        <v>5552</v>
      </c>
      <c r="T1410"/>
      <c r="U1410"/>
      <c r="V1410"/>
      <c r="W1410"/>
      <c r="X1410" s="396">
        <v>21</v>
      </c>
      <c r="Y1410" s="396">
        <v>61</v>
      </c>
    </row>
    <row r="1411" spans="1:25" x14ac:dyDescent="0.25">
      <c r="A1411">
        <f>'Page 1 - General Information'!$G$12</f>
        <v>118403302</v>
      </c>
      <c r="B1411" t="str">
        <f>'Page 1 - General Information'!$G$16</f>
        <v>7569</v>
      </c>
      <c r="C1411" s="394" t="s">
        <v>19151</v>
      </c>
      <c r="D1411"/>
      <c r="E1411"/>
      <c r="F1411"/>
      <c r="G1411"/>
      <c r="H1411"/>
      <c r="I1411"/>
      <c r="J1411"/>
      <c r="K1411"/>
      <c r="L1411"/>
      <c r="M1411"/>
      <c r="N1411" t="s">
        <v>4157</v>
      </c>
      <c r="O1411" s="395">
        <f>INDEX('Page 2 - Team Information'!$K$14:$AP$184,Y1411,X1411)</f>
        <v>10</v>
      </c>
      <c r="P1411"/>
      <c r="Q1411"/>
      <c r="R1411"/>
      <c r="S1411" t="s">
        <v>5553</v>
      </c>
      <c r="T1411"/>
      <c r="U1411"/>
      <c r="V1411"/>
      <c r="W1411"/>
      <c r="X1411" s="396">
        <v>22</v>
      </c>
      <c r="Y1411" s="396">
        <v>61</v>
      </c>
    </row>
    <row r="1412" spans="1:25" x14ac:dyDescent="0.25">
      <c r="A1412">
        <f>'Page 1 - General Information'!$G$12</f>
        <v>118403302</v>
      </c>
      <c r="B1412" t="str">
        <f>'Page 1 - General Information'!$G$16</f>
        <v>7569</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7569</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7569</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7569</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7569</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7569</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7569</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7569</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7569</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7569</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7569</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7569</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7569</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7569</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7569</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7569</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7569</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7569</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7569</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7569</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7569</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7569</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7569</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7569</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7569</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7569</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7569</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7569</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7569</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7569</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7569</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7569</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7569</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7569</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2001-06-30</v>
      </c>
      <c r="U1445"/>
      <c r="V1445"/>
      <c r="W1445"/>
      <c r="X1445" s="396">
        <v>9</v>
      </c>
      <c r="Y1445" s="396">
        <v>64</v>
      </c>
    </row>
    <row r="1446" spans="1:25" x14ac:dyDescent="0.25">
      <c r="A1446">
        <f>'Page 1 - General Information'!$G$12</f>
        <v>118403302</v>
      </c>
      <c r="B1446" t="str">
        <f>'Page 1 - General Information'!$G$16</f>
        <v>7569</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7569</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7569</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7569</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7569</v>
      </c>
      <c r="C1450" s="394" t="s">
        <v>19151</v>
      </c>
      <c r="D1450"/>
      <c r="E1450"/>
      <c r="F1450"/>
      <c r="G1450"/>
      <c r="H1450"/>
      <c r="I1450"/>
      <c r="J1450"/>
      <c r="K1450"/>
      <c r="L1450"/>
      <c r="M1450"/>
      <c r="N1450" t="s">
        <v>4157</v>
      </c>
      <c r="O1450" s="395">
        <f>INDEX('Page 2 - Team Information'!$K$14:$AP$184,Y1450,X1450)</f>
        <v>0</v>
      </c>
      <c r="P1450"/>
      <c r="Q1450"/>
      <c r="R1450"/>
      <c r="S1450" t="s">
        <v>5592</v>
      </c>
      <c r="T1450"/>
      <c r="U1450"/>
      <c r="V1450"/>
      <c r="W1450"/>
      <c r="X1450" s="396">
        <v>15</v>
      </c>
      <c r="Y1450" s="396">
        <v>64</v>
      </c>
    </row>
    <row r="1451" spans="1:25" x14ac:dyDescent="0.25">
      <c r="A1451">
        <f>'Page 1 - General Information'!$G$12</f>
        <v>118403302</v>
      </c>
      <c r="B1451" t="str">
        <f>'Page 1 - General Information'!$G$16</f>
        <v>7569</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7569</v>
      </c>
      <c r="C1452" s="394" t="s">
        <v>19151</v>
      </c>
      <c r="D1452"/>
      <c r="E1452"/>
      <c r="F1452"/>
      <c r="G1452"/>
      <c r="H1452"/>
      <c r="I1452"/>
      <c r="J1452"/>
      <c r="K1452"/>
      <c r="L1452"/>
      <c r="M1452"/>
      <c r="N1452" t="s">
        <v>4157</v>
      </c>
      <c r="O1452" s="395">
        <f>INDEX('Page 2 - Team Information'!$K$14:$AP$184,Y1452,X1452)</f>
        <v>0</v>
      </c>
      <c r="P1452"/>
      <c r="Q1452"/>
      <c r="R1452"/>
      <c r="S1452" t="s">
        <v>5594</v>
      </c>
      <c r="T1452"/>
      <c r="U1452"/>
      <c r="V1452"/>
      <c r="W1452"/>
      <c r="X1452" s="396">
        <v>17</v>
      </c>
      <c r="Y1452" s="396">
        <v>64</v>
      </c>
    </row>
    <row r="1453" spans="1:25" x14ac:dyDescent="0.25">
      <c r="A1453">
        <f>'Page 1 - General Information'!$G$12</f>
        <v>118403302</v>
      </c>
      <c r="B1453" t="str">
        <f>'Page 1 - General Information'!$G$16</f>
        <v>7569</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7569</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7569</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7569</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7569</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7569</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7569</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7569</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7569</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7569</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7569</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7569</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7569</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7569</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7569</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7569</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7569</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7569</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7569</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7569</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7569</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7569</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7569</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1992-06-30</v>
      </c>
      <c r="U1475"/>
      <c r="V1475"/>
      <c r="W1475"/>
      <c r="X1475" s="396">
        <v>9</v>
      </c>
      <c r="Y1475" s="396">
        <v>66</v>
      </c>
    </row>
    <row r="1476" spans="1:25" x14ac:dyDescent="0.25">
      <c r="A1476">
        <f>'Page 1 - General Information'!$G$12</f>
        <v>118403302</v>
      </c>
      <c r="B1476" t="str">
        <f>'Page 1 - General Information'!$G$16</f>
        <v>7569</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7569</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7569</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7569</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7569</v>
      </c>
      <c r="C1480" s="394" t="s">
        <v>19151</v>
      </c>
      <c r="D1480"/>
      <c r="E1480"/>
      <c r="F1480"/>
      <c r="G1480"/>
      <c r="H1480"/>
      <c r="I1480"/>
      <c r="J1480"/>
      <c r="K1480"/>
      <c r="L1480"/>
      <c r="M1480"/>
      <c r="N1480" t="s">
        <v>4157</v>
      </c>
      <c r="O1480" s="395">
        <f>INDEX('Page 2 - Team Information'!$K$14:$AP$184,Y1480,X1480)</f>
        <v>0</v>
      </c>
      <c r="P1480"/>
      <c r="Q1480"/>
      <c r="R1480"/>
      <c r="S1480" t="s">
        <v>5622</v>
      </c>
      <c r="T1480"/>
      <c r="U1480"/>
      <c r="V1480"/>
      <c r="W1480"/>
      <c r="X1480" s="396">
        <v>15</v>
      </c>
      <c r="Y1480" s="396">
        <v>66</v>
      </c>
    </row>
    <row r="1481" spans="1:25" x14ac:dyDescent="0.25">
      <c r="A1481">
        <f>'Page 1 - General Information'!$G$12</f>
        <v>118403302</v>
      </c>
      <c r="B1481" t="str">
        <f>'Page 1 - General Information'!$G$16</f>
        <v>7569</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7569</v>
      </c>
      <c r="C1482" s="394" t="s">
        <v>19151</v>
      </c>
      <c r="D1482"/>
      <c r="E1482"/>
      <c r="F1482"/>
      <c r="G1482"/>
      <c r="H1482"/>
      <c r="I1482"/>
      <c r="J1482"/>
      <c r="K1482"/>
      <c r="L1482"/>
      <c r="M1482"/>
      <c r="N1482" t="s">
        <v>4157</v>
      </c>
      <c r="O1482" s="395">
        <f>INDEX('Page 2 - Team Information'!$K$14:$AP$184,Y1482,X1482)</f>
        <v>0</v>
      </c>
      <c r="P1482"/>
      <c r="Q1482"/>
      <c r="R1482"/>
      <c r="S1482" t="s">
        <v>5624</v>
      </c>
      <c r="T1482"/>
      <c r="U1482"/>
      <c r="V1482"/>
      <c r="W1482"/>
      <c r="X1482" s="396">
        <v>17</v>
      </c>
      <c r="Y1482" s="396">
        <v>66</v>
      </c>
    </row>
    <row r="1483" spans="1:25" x14ac:dyDescent="0.25">
      <c r="A1483">
        <f>'Page 1 - General Information'!$G$12</f>
        <v>118403302</v>
      </c>
      <c r="B1483" t="str">
        <f>'Page 1 - General Information'!$G$16</f>
        <v>7569</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7569</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7569</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7569</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7569</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7569</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7569</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7569</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7569</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7569</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7569</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7569</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7569</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7569</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7569</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7569</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7569</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7569</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7569</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7569</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7569</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7569</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7569</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1992-06-30</v>
      </c>
      <c r="U1505"/>
      <c r="V1505"/>
      <c r="W1505"/>
      <c r="X1505" s="396">
        <v>9</v>
      </c>
      <c r="Y1505" s="396">
        <v>68</v>
      </c>
    </row>
    <row r="1506" spans="1:25" x14ac:dyDescent="0.25">
      <c r="A1506">
        <f>'Page 1 - General Information'!$G$12</f>
        <v>118403302</v>
      </c>
      <c r="B1506" t="str">
        <f>'Page 1 - General Information'!$G$16</f>
        <v>7569</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7569</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7569</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7569</v>
      </c>
      <c r="C1509" s="394" t="s">
        <v>19151</v>
      </c>
      <c r="D1509"/>
      <c r="E1509"/>
      <c r="F1509"/>
      <c r="G1509"/>
      <c r="H1509"/>
      <c r="I1509"/>
      <c r="J1509"/>
      <c r="K1509"/>
      <c r="L1509"/>
      <c r="M1509"/>
      <c r="N1509" t="s">
        <v>4157</v>
      </c>
      <c r="O1509" s="395">
        <f>INDEX('Page 2 - Team Information'!$K$14:$AP$184,Y1509,X1509)</f>
        <v>0</v>
      </c>
      <c r="P1509"/>
      <c r="Q1509"/>
      <c r="R1509"/>
      <c r="S1509" t="s">
        <v>5651</v>
      </c>
      <c r="T1509"/>
      <c r="U1509"/>
      <c r="V1509"/>
      <c r="W1509"/>
      <c r="X1509" s="396">
        <v>14</v>
      </c>
      <c r="Y1509" s="396">
        <v>68</v>
      </c>
    </row>
    <row r="1510" spans="1:25" x14ac:dyDescent="0.25">
      <c r="A1510">
        <f>'Page 1 - General Information'!$G$12</f>
        <v>118403302</v>
      </c>
      <c r="B1510" t="str">
        <f>'Page 1 - General Information'!$G$16</f>
        <v>7569</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7569</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7569</v>
      </c>
      <c r="C1512" s="394" t="s">
        <v>19151</v>
      </c>
      <c r="D1512"/>
      <c r="E1512"/>
      <c r="F1512"/>
      <c r="G1512"/>
      <c r="H1512"/>
      <c r="I1512"/>
      <c r="J1512"/>
      <c r="K1512"/>
      <c r="L1512"/>
      <c r="M1512"/>
      <c r="N1512" t="s">
        <v>4157</v>
      </c>
      <c r="O1512" s="395">
        <f>INDEX('Page 2 - Team Information'!$K$14:$AP$184,Y1512,X1512)</f>
        <v>0</v>
      </c>
      <c r="P1512"/>
      <c r="Q1512"/>
      <c r="R1512"/>
      <c r="S1512" t="s">
        <v>5654</v>
      </c>
      <c r="T1512"/>
      <c r="U1512"/>
      <c r="V1512"/>
      <c r="W1512"/>
      <c r="X1512" s="396">
        <v>17</v>
      </c>
      <c r="Y1512" s="396">
        <v>68</v>
      </c>
    </row>
    <row r="1513" spans="1:25" x14ac:dyDescent="0.25">
      <c r="A1513">
        <f>'Page 1 - General Information'!$G$12</f>
        <v>118403302</v>
      </c>
      <c r="B1513" t="str">
        <f>'Page 1 - General Information'!$G$16</f>
        <v>7569</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7569</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7569</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7569</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7569</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7569</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7569</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7569</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1992-06-30</v>
      </c>
      <c r="U1520"/>
      <c r="V1520"/>
      <c r="W1520"/>
      <c r="X1520" s="396">
        <v>9</v>
      </c>
      <c r="Y1520" s="396">
        <v>69</v>
      </c>
    </row>
    <row r="1521" spans="1:25" x14ac:dyDescent="0.25">
      <c r="A1521">
        <f>'Page 1 - General Information'!$G$12</f>
        <v>118403302</v>
      </c>
      <c r="B1521" t="str">
        <f>'Page 1 - General Information'!$G$16</f>
        <v>7569</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7569</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2009-06-30</v>
      </c>
      <c r="U1522"/>
      <c r="V1522"/>
      <c r="W1522"/>
      <c r="X1522" s="396">
        <v>11</v>
      </c>
      <c r="Y1522" s="396">
        <v>69</v>
      </c>
    </row>
    <row r="1523" spans="1:25" x14ac:dyDescent="0.25">
      <c r="A1523">
        <f>'Page 1 - General Information'!$G$12</f>
        <v>118403302</v>
      </c>
      <c r="B1523" t="str">
        <f>'Page 1 - General Information'!$G$16</f>
        <v>7569</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2014-06-30</v>
      </c>
      <c r="U1523"/>
      <c r="V1523"/>
      <c r="W1523"/>
      <c r="X1523" s="396">
        <v>12</v>
      </c>
      <c r="Y1523" s="396">
        <v>69</v>
      </c>
    </row>
    <row r="1524" spans="1:25" x14ac:dyDescent="0.25">
      <c r="A1524">
        <f>'Page 1 - General Information'!$G$12</f>
        <v>118403302</v>
      </c>
      <c r="B1524" t="str">
        <f>'Page 1 - General Information'!$G$16</f>
        <v>7569</v>
      </c>
      <c r="C1524" s="394" t="s">
        <v>19151</v>
      </c>
      <c r="D1524"/>
      <c r="E1524"/>
      <c r="F1524"/>
      <c r="G1524"/>
      <c r="H1524"/>
      <c r="I1524"/>
      <c r="J1524"/>
      <c r="K1524"/>
      <c r="L1524"/>
      <c r="M1524"/>
      <c r="N1524" t="s">
        <v>4157</v>
      </c>
      <c r="O1524" s="395">
        <f>INDEX('Page 2 - Team Information'!$K$14:$AP$184,Y1524,X1524)</f>
        <v>0</v>
      </c>
      <c r="P1524"/>
      <c r="Q1524"/>
      <c r="R1524"/>
      <c r="S1524" t="s">
        <v>5666</v>
      </c>
      <c r="T1524"/>
      <c r="U1524"/>
      <c r="V1524"/>
      <c r="W1524"/>
      <c r="X1524" s="396">
        <v>14</v>
      </c>
      <c r="Y1524" s="396">
        <v>69</v>
      </c>
    </row>
    <row r="1525" spans="1:25" x14ac:dyDescent="0.25">
      <c r="A1525">
        <f>'Page 1 - General Information'!$G$12</f>
        <v>118403302</v>
      </c>
      <c r="B1525" t="str">
        <f>'Page 1 - General Information'!$G$16</f>
        <v>7569</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7569</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7569</v>
      </c>
      <c r="C1527" s="394" t="s">
        <v>19151</v>
      </c>
      <c r="D1527"/>
      <c r="E1527"/>
      <c r="F1527"/>
      <c r="G1527"/>
      <c r="H1527"/>
      <c r="I1527"/>
      <c r="J1527"/>
      <c r="K1527"/>
      <c r="L1527"/>
      <c r="M1527"/>
      <c r="N1527" t="s">
        <v>4157</v>
      </c>
      <c r="O1527" s="395">
        <f>INDEX('Page 2 - Team Information'!$K$14:$AP$184,Y1527,X1527)</f>
        <v>0</v>
      </c>
      <c r="P1527"/>
      <c r="Q1527"/>
      <c r="R1527"/>
      <c r="S1527" t="s">
        <v>5669</v>
      </c>
      <c r="T1527"/>
      <c r="U1527"/>
      <c r="V1527"/>
      <c r="W1527"/>
      <c r="X1527" s="396">
        <v>17</v>
      </c>
      <c r="Y1527" s="396">
        <v>69</v>
      </c>
    </row>
    <row r="1528" spans="1:25" x14ac:dyDescent="0.25">
      <c r="A1528">
        <f>'Page 1 - General Information'!$G$12</f>
        <v>118403302</v>
      </c>
      <c r="B1528" t="str">
        <f>'Page 1 - General Information'!$G$16</f>
        <v>7569</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7569</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7569</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7569</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7569</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7569</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7569</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7569</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7569</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7569</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7569</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7569</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7569</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7569</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7569</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7569</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7569</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7569</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7569</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7569</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7569</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7569</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7569</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7569</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7569</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7569</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7569</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7569</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7569</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7569</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7569</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7569</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7569</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7569</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7569</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7569</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7569</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7569</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7569</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7569</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7569</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7569</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7569</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7569</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7569</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7569</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7569</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7569</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7569</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7569</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7569</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7569</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7569</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1992-06-30</v>
      </c>
      <c r="U1580"/>
      <c r="V1580"/>
      <c r="W1580"/>
      <c r="X1580" s="396">
        <v>9</v>
      </c>
      <c r="Y1580" s="396">
        <v>73</v>
      </c>
    </row>
    <row r="1581" spans="1:25" x14ac:dyDescent="0.25">
      <c r="A1581">
        <f>'Page 1 - General Information'!$G$12</f>
        <v>118403302</v>
      </c>
      <c r="B1581" t="str">
        <f>'Page 1 - General Information'!$G$16</f>
        <v>7569</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7569</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7569</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7569</v>
      </c>
      <c r="C1584" s="394" t="s">
        <v>19151</v>
      </c>
      <c r="D1584"/>
      <c r="E1584"/>
      <c r="F1584"/>
      <c r="G1584"/>
      <c r="H1584"/>
      <c r="I1584"/>
      <c r="J1584"/>
      <c r="K1584"/>
      <c r="L1584"/>
      <c r="M1584"/>
      <c r="N1584" t="s">
        <v>4157</v>
      </c>
      <c r="O1584" s="395">
        <f>INDEX('Page 2 - Team Information'!$K$14:$AP$184,Y1584,X1584)</f>
        <v>0</v>
      </c>
      <c r="P1584"/>
      <c r="Q1584"/>
      <c r="R1584"/>
      <c r="S1584" t="s">
        <v>5726</v>
      </c>
      <c r="T1584"/>
      <c r="U1584"/>
      <c r="V1584"/>
      <c r="W1584"/>
      <c r="X1584" s="396">
        <v>14</v>
      </c>
      <c r="Y1584" s="396">
        <v>73</v>
      </c>
    </row>
    <row r="1585" spans="1:25" x14ac:dyDescent="0.25">
      <c r="A1585">
        <f>'Page 1 - General Information'!$G$12</f>
        <v>118403302</v>
      </c>
      <c r="B1585" t="str">
        <f>'Page 1 - General Information'!$G$16</f>
        <v>7569</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7569</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7569</v>
      </c>
      <c r="C1587" s="394" t="s">
        <v>19151</v>
      </c>
      <c r="D1587"/>
      <c r="E1587"/>
      <c r="F1587"/>
      <c r="G1587"/>
      <c r="H1587"/>
      <c r="I1587"/>
      <c r="J1587"/>
      <c r="K1587"/>
      <c r="L1587"/>
      <c r="M1587"/>
      <c r="N1587" t="s">
        <v>4157</v>
      </c>
      <c r="O1587" s="395">
        <f>INDEX('Page 2 - Team Information'!$K$14:$AP$184,Y1587,X1587)</f>
        <v>0</v>
      </c>
      <c r="P1587"/>
      <c r="Q1587"/>
      <c r="R1587"/>
      <c r="S1587" t="s">
        <v>5729</v>
      </c>
      <c r="T1587"/>
      <c r="U1587"/>
      <c r="V1587"/>
      <c r="W1587"/>
      <c r="X1587" s="396">
        <v>17</v>
      </c>
      <c r="Y1587" s="396">
        <v>73</v>
      </c>
    </row>
    <row r="1588" spans="1:25" x14ac:dyDescent="0.25">
      <c r="A1588">
        <f>'Page 1 - General Information'!$G$12</f>
        <v>118403302</v>
      </c>
      <c r="B1588" t="str">
        <f>'Page 1 - General Information'!$G$16</f>
        <v>7569</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7569</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7569</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7569</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7569</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7569</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7569</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7569</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7569</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7569</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7569</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7569</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7569</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7569</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7569</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7569</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7569</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7569</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7569</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7569</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7569</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7569</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7569</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7569</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7569</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7569</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7569</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7569</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7569</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7569</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7569</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7569</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7569</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7569</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7569</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7569</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7569</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7569</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7569</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7569</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7569</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7569</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7569</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7569</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7569</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7569</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7569</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7569</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7569</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7569</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7569</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7569</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7569</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1992-06-30</v>
      </c>
      <c r="U1640"/>
      <c r="V1640"/>
      <c r="W1640"/>
      <c r="X1640" s="396">
        <v>9</v>
      </c>
      <c r="Y1640" s="396">
        <v>77</v>
      </c>
    </row>
    <row r="1641" spans="1:25" x14ac:dyDescent="0.25">
      <c r="A1641">
        <f>'Page 1 - General Information'!$G$12</f>
        <v>118403302</v>
      </c>
      <c r="B1641" t="str">
        <f>'Page 1 - General Information'!$G$16</f>
        <v>7569</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7569</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7569</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7569</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7569</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7569</v>
      </c>
      <c r="C1646" s="394" t="s">
        <v>19151</v>
      </c>
      <c r="D1646"/>
      <c r="E1646"/>
      <c r="F1646"/>
      <c r="G1646"/>
      <c r="H1646"/>
      <c r="I1646"/>
      <c r="J1646"/>
      <c r="K1646"/>
      <c r="L1646"/>
      <c r="M1646"/>
      <c r="N1646" t="s">
        <v>4157</v>
      </c>
      <c r="O1646" s="395">
        <f>INDEX('Page 2 - Team Information'!$K$14:$AP$184,Y1646,X1646)</f>
        <v>0</v>
      </c>
      <c r="P1646"/>
      <c r="Q1646"/>
      <c r="R1646"/>
      <c r="S1646" t="s">
        <v>5788</v>
      </c>
      <c r="T1646"/>
      <c r="U1646"/>
      <c r="V1646"/>
      <c r="W1646"/>
      <c r="X1646" s="396">
        <v>16</v>
      </c>
      <c r="Y1646" s="396">
        <v>77</v>
      </c>
    </row>
    <row r="1647" spans="1:25" x14ac:dyDescent="0.25">
      <c r="A1647">
        <f>'Page 1 - General Information'!$G$12</f>
        <v>118403302</v>
      </c>
      <c r="B1647" t="str">
        <f>'Page 1 - General Information'!$G$16</f>
        <v>7569</v>
      </c>
      <c r="C1647" s="394" t="s">
        <v>19151</v>
      </c>
      <c r="D1647"/>
      <c r="E1647"/>
      <c r="F1647"/>
      <c r="G1647"/>
      <c r="H1647"/>
      <c r="I1647"/>
      <c r="J1647"/>
      <c r="K1647"/>
      <c r="L1647"/>
      <c r="M1647"/>
      <c r="N1647" t="s">
        <v>4157</v>
      </c>
      <c r="O1647" s="395">
        <f>INDEX('Page 2 - Team Information'!$K$14:$AP$184,Y1647,X1647)</f>
        <v>0</v>
      </c>
      <c r="P1647"/>
      <c r="Q1647"/>
      <c r="R1647"/>
      <c r="S1647" t="s">
        <v>5789</v>
      </c>
      <c r="T1647"/>
      <c r="U1647"/>
      <c r="V1647"/>
      <c r="W1647"/>
      <c r="X1647" s="396">
        <v>17</v>
      </c>
      <c r="Y1647" s="396">
        <v>77</v>
      </c>
    </row>
    <row r="1648" spans="1:25" x14ac:dyDescent="0.25">
      <c r="A1648">
        <f>'Page 1 - General Information'!$G$12</f>
        <v>118403302</v>
      </c>
      <c r="B1648" t="str">
        <f>'Page 1 - General Information'!$G$16</f>
        <v>7569</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7569</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7569</v>
      </c>
      <c r="C1650" s="394" t="s">
        <v>19151</v>
      </c>
      <c r="D1650"/>
      <c r="E1650"/>
      <c r="F1650"/>
      <c r="G1650"/>
      <c r="H1650"/>
      <c r="I1650"/>
      <c r="J1650"/>
      <c r="K1650"/>
      <c r="L1650"/>
      <c r="M1650"/>
      <c r="N1650" t="s">
        <v>4157</v>
      </c>
      <c r="O1650" s="395">
        <f>INDEX('Page 2 - Team Information'!$K$14:$AP$184,Y1650,X1650)</f>
        <v>10</v>
      </c>
      <c r="P1650"/>
      <c r="Q1650"/>
      <c r="R1650"/>
      <c r="S1650" t="s">
        <v>5792</v>
      </c>
      <c r="T1650"/>
      <c r="U1650"/>
      <c r="V1650"/>
      <c r="W1650"/>
      <c r="X1650" s="396">
        <v>21</v>
      </c>
      <c r="Y1650" s="396">
        <v>77</v>
      </c>
    </row>
    <row r="1651" spans="1:25" x14ac:dyDescent="0.25">
      <c r="A1651">
        <f>'Page 1 - General Information'!$G$12</f>
        <v>118403302</v>
      </c>
      <c r="B1651" t="str">
        <f>'Page 1 - General Information'!$G$16</f>
        <v>7569</v>
      </c>
      <c r="C1651" s="394" t="s">
        <v>19151</v>
      </c>
      <c r="D1651"/>
      <c r="E1651"/>
      <c r="F1651"/>
      <c r="G1651"/>
      <c r="H1651"/>
      <c r="I1651"/>
      <c r="J1651"/>
      <c r="K1651"/>
      <c r="L1651"/>
      <c r="M1651"/>
      <c r="N1651" t="s">
        <v>4157</v>
      </c>
      <c r="O1651" s="395">
        <f>INDEX('Page 2 - Team Information'!$K$14:$AP$184,Y1651,X1651)</f>
        <v>10</v>
      </c>
      <c r="P1651"/>
      <c r="Q1651"/>
      <c r="R1651"/>
      <c r="S1651" t="s">
        <v>5793</v>
      </c>
      <c r="T1651"/>
      <c r="U1651"/>
      <c r="V1651"/>
      <c r="W1651"/>
      <c r="X1651" s="396">
        <v>22</v>
      </c>
      <c r="Y1651" s="396">
        <v>77</v>
      </c>
    </row>
    <row r="1652" spans="1:25" x14ac:dyDescent="0.25">
      <c r="A1652">
        <f>'Page 1 - General Information'!$G$12</f>
        <v>118403302</v>
      </c>
      <c r="B1652" t="str">
        <f>'Page 1 - General Information'!$G$16</f>
        <v>7569</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7569</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7569</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7569</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7569</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7569</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7569</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7569</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7569</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7569</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7569</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7569</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7569</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7569</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7569</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7569</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7569</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7569</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7569</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7569</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7569</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7569</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7569</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7569</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7569</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7569</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7569</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7569</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7569</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7569</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7569</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7569</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7569</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7569</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2001-06-30</v>
      </c>
      <c r="U1685"/>
      <c r="V1685"/>
      <c r="W1685"/>
      <c r="X1685" s="396">
        <v>9</v>
      </c>
      <c r="Y1685" s="396">
        <v>80</v>
      </c>
    </row>
    <row r="1686" spans="1:25" x14ac:dyDescent="0.25">
      <c r="A1686">
        <f>'Page 1 - General Information'!$G$12</f>
        <v>118403302</v>
      </c>
      <c r="B1686" t="str">
        <f>'Page 1 - General Information'!$G$16</f>
        <v>7569</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7569</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7569</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7569</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7569</v>
      </c>
      <c r="C1690" s="394" t="s">
        <v>19151</v>
      </c>
      <c r="D1690"/>
      <c r="E1690"/>
      <c r="F1690"/>
      <c r="G1690"/>
      <c r="H1690"/>
      <c r="I1690"/>
      <c r="J1690"/>
      <c r="K1690"/>
      <c r="L1690"/>
      <c r="M1690"/>
      <c r="N1690" t="s">
        <v>4157</v>
      </c>
      <c r="O1690" s="395">
        <f>INDEX('Page 2 - Team Information'!$K$14:$AP$184,Y1690,X1690)</f>
        <v>0</v>
      </c>
      <c r="P1690"/>
      <c r="Q1690"/>
      <c r="R1690"/>
      <c r="S1690" t="s">
        <v>5832</v>
      </c>
      <c r="T1690"/>
      <c r="U1690"/>
      <c r="V1690"/>
      <c r="W1690"/>
      <c r="X1690" s="396">
        <v>15</v>
      </c>
      <c r="Y1690" s="396">
        <v>80</v>
      </c>
    </row>
    <row r="1691" spans="1:25" x14ac:dyDescent="0.25">
      <c r="A1691">
        <f>'Page 1 - General Information'!$G$12</f>
        <v>118403302</v>
      </c>
      <c r="B1691" t="str">
        <f>'Page 1 - General Information'!$G$16</f>
        <v>7569</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7569</v>
      </c>
      <c r="C1692" s="394" t="s">
        <v>19151</v>
      </c>
      <c r="D1692"/>
      <c r="E1692"/>
      <c r="F1692"/>
      <c r="G1692"/>
      <c r="H1692"/>
      <c r="I1692"/>
      <c r="J1692"/>
      <c r="K1692"/>
      <c r="L1692"/>
      <c r="M1692"/>
      <c r="N1692" t="s">
        <v>4157</v>
      </c>
      <c r="O1692" s="395">
        <f>INDEX('Page 2 - Team Information'!$K$14:$AP$184,Y1692,X1692)</f>
        <v>0</v>
      </c>
      <c r="P1692"/>
      <c r="Q1692"/>
      <c r="R1692"/>
      <c r="S1692" t="s">
        <v>5834</v>
      </c>
      <c r="T1692"/>
      <c r="U1692"/>
      <c r="V1692"/>
      <c r="W1692"/>
      <c r="X1692" s="396">
        <v>17</v>
      </c>
      <c r="Y1692" s="396">
        <v>80</v>
      </c>
    </row>
    <row r="1693" spans="1:25" x14ac:dyDescent="0.25">
      <c r="A1693">
        <f>'Page 1 - General Information'!$G$12</f>
        <v>118403302</v>
      </c>
      <c r="B1693" t="str">
        <f>'Page 1 - General Information'!$G$16</f>
        <v>7569</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7569</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7569</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7569</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7569</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7569</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7569</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7569</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7569</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7569</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7569</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7569</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7569</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7569</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7569</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7569</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7569</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7569</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7569</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7569</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7569</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7569</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7569</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7569</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7569</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7569</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7569</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7569</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7569</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7569</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7569</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7569</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7569</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7569</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7569</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7569</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7569</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7569</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7569</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7569</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7569</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7569</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7569</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7569</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7569</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7569</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7569</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7569</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7569</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7569</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7569</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7569</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7569</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7569</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7569</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7569</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7569</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7569</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7569</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7569</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7569</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7569</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7569</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7569</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7569</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7569</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7569</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7569</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7569</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7569</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7569</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7569</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7569</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7569</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7569</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7569</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7569</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7569</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7569</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7569</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7569</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7569</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7569</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7569</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7569</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7569</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7569</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7569</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7569</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7569</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7569</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7569</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7569</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7569</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7569</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7569</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7569</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7569</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7569</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7569</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7569</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7569</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7569</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7569</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7569</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7569</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7569</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7569</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7569</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7569</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7569</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7569</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7569</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7569</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7569</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7569</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7569</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7569</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7569</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7569</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7569</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7569</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7569</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7569</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7569</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7569</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7569</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7569</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7569</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7569</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7569</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7569</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7569</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7569</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7569</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7569</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7569</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7569</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7569</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7569</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7569</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7569</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7569</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7569</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7569</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7569</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7569</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7569</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7569</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7569</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7569</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7569</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7569</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7569</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7569</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7569</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7569</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7569</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7569</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7569</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7569</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7569</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7569</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7569</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7569</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7569</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7569</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7569</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7569</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7569</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7569</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7569</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7569</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7569</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7569</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7569</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7569</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7569</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7569</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7569</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7569</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7569</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7569</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7569</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7569</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7569</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7569</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7569</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7569</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7569</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7569</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7569</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7569</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7569</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7569</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7569</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7569</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7569</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7569</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7569</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7569</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7569</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7569</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7569</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7569</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7569</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7569</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7569</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7569</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7569</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7569</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7569</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7569</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7569</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7569</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7569</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7569</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7569</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7569</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7569</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7569</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7569</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7569</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7569</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7569</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7569</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7569</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7569</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7569</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7569</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7569</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7569</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7569</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7569</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7569</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7569</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7569</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7569</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7569</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7569</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7569</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7569</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7569</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7569</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7569</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7569</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7569</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7569</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7569</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7569</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7569</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7569</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7569</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7569</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7569</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7569</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7569</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7569</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7569</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7569</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7569</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7569</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7569</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7569</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7569</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7569</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7569</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7569</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7569</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7569</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7569</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7569</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7569</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7569</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7569</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7569</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7569</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7569</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7569</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7569</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7569</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7569</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7569</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7569</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7569</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7569</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7569</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7569</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7569</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7569</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7569</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7569</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7569</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7569</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7569</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7569</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7569</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7569</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7569</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7569</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7569</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7569</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7569</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7569</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7569</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7569</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7569</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7569</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7569</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7569</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7569</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7569</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7569</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7569</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7569</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7569</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7569</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7569</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7569</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7569</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7569</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7569</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7569</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7569</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7569</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7569</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7569</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7569</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7569</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7569</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7569</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7569</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7569</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7569</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7569</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7569</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7569</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7569</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7569</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7569</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7569</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7569</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7569</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7569</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7569</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7569</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7569</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7569</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7569</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7569</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7569</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7569</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7569</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7569</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7569</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7569</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7569</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7569</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7569</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7569</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7569</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7569</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7569</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7569</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7569</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7569</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7569</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7569</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7569</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7569</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7569</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7569</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7569</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7569</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7569</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7569</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7569</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7569</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7569</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7569</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7569</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7569</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7569</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7569</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7569</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7569</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7569</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7569</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7569</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7569</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7569</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7569</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7569</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7569</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7569</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7569</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7569</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7569</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7569</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7569</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7569</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7569</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7569</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7569</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7569</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7569</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7569</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7569</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7569</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7569</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7569</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7569</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7569</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7569</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7569</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7569</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7569</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7569</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7569</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7569</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7569</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7569</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7569</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7569</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7569</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7569</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7569</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7569</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7569</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7569</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7569</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7569</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7569</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7569</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7569</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7569</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7569</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7569</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7569</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7569</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7569</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7569</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7569</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7569</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7569</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7569</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7569</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7569</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7569</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7569</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7569</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7569</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7569</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7569</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7569</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7569</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7569</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7569</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7569</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7569</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7569</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7569</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7569</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7569</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7569</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7569</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7569</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7569</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7569</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7569</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7569</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7569</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7569</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7569</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7569</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7569</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7569</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7569</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7569</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7569</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7569</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7569</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7569</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7569</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7569</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7569</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7569</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7569</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7569</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7569</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7569</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7569</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7569</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7569</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7569</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7569</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7569</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7569</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7569</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7569</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7569</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7569</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7569</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7569</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7569</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7569</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7569</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7569</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7569</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7569</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7569</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7569</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7569</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7569</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7569</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7569</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7569</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7569</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7569</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7569</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7569</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7569</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7569</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7569</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7569</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7569</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7569</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7569</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7569</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7569</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7569</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7569</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7569</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7569</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7569</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7569</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7569</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7569</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7569</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7569</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7569</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7569</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7569</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7569</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7569</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7569</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7569</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7569</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7569</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7569</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7569</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7569</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7569</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7569</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7569</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7569</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7569</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7569</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7569</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7569</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7569</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7569</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7569</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7569</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7569</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7569</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7569</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7569</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7569</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7569</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7569</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7569</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7569</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7569</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7569</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7569</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7569</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7569</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7569</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7569</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7569</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7569</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7569</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7569</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7569</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7569</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7569</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7569</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7569</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7569</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7569</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7569</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7569</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7569</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7569</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7569</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7569</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7569</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7569</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7569</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7569</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7569</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7569</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7569</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7569</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7569</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7569</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7569</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7569</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7569</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7569</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7569</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7569</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7569</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7569</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7569</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7569</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7569</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7569</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7569</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7569</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7569</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7569</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7569</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7569</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7569</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7569</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7569</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7569</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7569</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7569</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7569</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7569</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7569</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7569</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7569</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7569</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7569</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7569</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7569</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7569</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7569</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7569</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7569</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7569</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7569</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7569</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7569</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7569</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7569</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7569</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7569</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7569</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7569</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7569</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7569</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7569</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7569</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7569</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7569</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7569</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7569</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7569</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7569</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7569</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7569</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7569</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7569</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7569</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7569</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7569</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7569</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7569</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7569</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7569</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7569</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7569</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7569</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7569</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7569</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7569</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7569</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7569</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7569</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7569</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7569</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7569</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7569</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7569</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7569</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7569</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7569</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7569</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7569</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7569</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7569</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7569</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7569</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7569</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7569</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7569</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7569</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7569</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7569</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7569</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7569</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7569</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7569</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7569</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7569</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7569</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7569</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7569</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7569</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7569</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7569</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7569</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7569</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7569</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7569</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7569</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7569</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7569</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7569</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7569</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7569</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7569</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7569</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7569</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7569</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7569</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7569</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7569</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7569</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7569</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7569</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7569</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7569</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7569</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7569</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7569</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7569</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7569</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7569</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7569</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7569</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7569</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7569</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7569</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7569</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7569</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7569</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7569</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7569</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7569</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7569</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7569</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7569</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7569</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7569</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7569</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7569</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7569</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7569</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7569</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7569</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7569</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7569</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7569</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7569</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7569</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7569</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7569</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1992-06-30</v>
      </c>
      <c r="U2465"/>
      <c r="V2465"/>
      <c r="W2465"/>
      <c r="X2465" s="396">
        <v>9</v>
      </c>
      <c r="Y2465" s="396">
        <v>132</v>
      </c>
    </row>
    <row r="2466" spans="1:25" x14ac:dyDescent="0.25">
      <c r="A2466">
        <f>'Page 1 - General Information'!$G$12</f>
        <v>118403302</v>
      </c>
      <c r="B2466" t="str">
        <f>'Page 1 - General Information'!$G$16</f>
        <v>7569</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7569</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7569</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7569</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7569</v>
      </c>
      <c r="C2470" s="394" t="s">
        <v>19151</v>
      </c>
      <c r="D2470"/>
      <c r="E2470"/>
      <c r="F2470"/>
      <c r="G2470"/>
      <c r="H2470"/>
      <c r="I2470"/>
      <c r="J2470"/>
      <c r="K2470"/>
      <c r="L2470"/>
      <c r="M2470"/>
      <c r="N2470" t="s">
        <v>4157</v>
      </c>
      <c r="O2470" s="395">
        <f>INDEX('Page 2 - Team Information'!$K$14:$AP$184,Y2470,X2470)</f>
        <v>0</v>
      </c>
      <c r="P2470"/>
      <c r="Q2470"/>
      <c r="R2470"/>
      <c r="S2470" t="s">
        <v>6567</v>
      </c>
      <c r="T2470"/>
      <c r="U2470"/>
      <c r="V2470"/>
      <c r="W2470"/>
      <c r="X2470" s="396">
        <v>15</v>
      </c>
      <c r="Y2470" s="396">
        <v>132</v>
      </c>
    </row>
    <row r="2471" spans="1:25" x14ac:dyDescent="0.25">
      <c r="A2471">
        <f>'Page 1 - General Information'!$G$12</f>
        <v>118403302</v>
      </c>
      <c r="B2471" t="str">
        <f>'Page 1 - General Information'!$G$16</f>
        <v>7569</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7569</v>
      </c>
      <c r="C2472" s="394" t="s">
        <v>19151</v>
      </c>
      <c r="D2472"/>
      <c r="E2472"/>
      <c r="F2472"/>
      <c r="G2472"/>
      <c r="H2472"/>
      <c r="I2472"/>
      <c r="J2472"/>
      <c r="K2472"/>
      <c r="L2472"/>
      <c r="M2472"/>
      <c r="N2472" t="s">
        <v>4157</v>
      </c>
      <c r="O2472" s="395">
        <f>INDEX('Page 2 - Team Information'!$K$14:$AP$184,Y2472,X2472)</f>
        <v>0</v>
      </c>
      <c r="P2472"/>
      <c r="Q2472"/>
      <c r="R2472"/>
      <c r="S2472" t="s">
        <v>6569</v>
      </c>
      <c r="T2472"/>
      <c r="U2472"/>
      <c r="V2472"/>
      <c r="W2472"/>
      <c r="X2472" s="396">
        <v>17</v>
      </c>
      <c r="Y2472" s="396">
        <v>132</v>
      </c>
    </row>
    <row r="2473" spans="1:25" x14ac:dyDescent="0.25">
      <c r="A2473">
        <f>'Page 1 - General Information'!$G$12</f>
        <v>118403302</v>
      </c>
      <c r="B2473" t="str">
        <f>'Page 1 - General Information'!$G$16</f>
        <v>7569</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7569</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7569</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7569</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7569</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7569</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7569</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7569</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7569</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7569</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7569</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7569</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7569</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7569</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7569</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7569</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7569</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7569</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7569</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7569</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7569</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7569</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7569</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1992-06-30</v>
      </c>
      <c r="U2495"/>
      <c r="V2495"/>
      <c r="W2495"/>
      <c r="X2495" s="396">
        <v>9</v>
      </c>
      <c r="Y2495" s="396">
        <v>134</v>
      </c>
    </row>
    <row r="2496" spans="1:25" x14ac:dyDescent="0.25">
      <c r="A2496">
        <f>'Page 1 - General Information'!$G$12</f>
        <v>118403302</v>
      </c>
      <c r="B2496" t="str">
        <f>'Page 1 - General Information'!$G$16</f>
        <v>7569</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7569</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7569</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7569</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7569</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7569</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7569</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7569</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7569</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7569</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7569</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7569</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7569</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7569</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7569</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1992-06-30</v>
      </c>
      <c r="U2510"/>
      <c r="V2510"/>
      <c r="W2510"/>
      <c r="X2510" s="396">
        <v>9</v>
      </c>
      <c r="Y2510" s="396">
        <v>135</v>
      </c>
    </row>
    <row r="2511" spans="1:25" x14ac:dyDescent="0.25">
      <c r="A2511">
        <f>'Page 1 - General Information'!$G$12</f>
        <v>118403302</v>
      </c>
      <c r="B2511" t="str">
        <f>'Page 1 - General Information'!$G$16</f>
        <v>7569</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7569</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7569</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7569</v>
      </c>
      <c r="C2514" s="394" t="s">
        <v>19151</v>
      </c>
      <c r="D2514"/>
      <c r="E2514"/>
      <c r="F2514"/>
      <c r="G2514"/>
      <c r="H2514"/>
      <c r="I2514"/>
      <c r="J2514"/>
      <c r="K2514"/>
      <c r="L2514"/>
      <c r="M2514"/>
      <c r="N2514" t="s">
        <v>4157</v>
      </c>
      <c r="O2514" s="395">
        <f>INDEX('Page 2 - Team Information'!$K$14:$AP$184,Y2514,X2514)</f>
        <v>0</v>
      </c>
      <c r="P2514"/>
      <c r="Q2514"/>
      <c r="R2514"/>
      <c r="S2514" t="s">
        <v>6611</v>
      </c>
      <c r="T2514"/>
      <c r="U2514"/>
      <c r="V2514"/>
      <c r="W2514"/>
      <c r="X2514" s="396">
        <v>14</v>
      </c>
      <c r="Y2514" s="396">
        <v>135</v>
      </c>
    </row>
    <row r="2515" spans="1:25" x14ac:dyDescent="0.25">
      <c r="A2515">
        <f>'Page 1 - General Information'!$G$12</f>
        <v>118403302</v>
      </c>
      <c r="B2515" t="str">
        <f>'Page 1 - General Information'!$G$16</f>
        <v>7569</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7569</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7569</v>
      </c>
      <c r="C2517" s="394" t="s">
        <v>19151</v>
      </c>
      <c r="D2517"/>
      <c r="E2517"/>
      <c r="F2517"/>
      <c r="G2517"/>
      <c r="H2517"/>
      <c r="I2517"/>
      <c r="J2517"/>
      <c r="K2517"/>
      <c r="L2517"/>
      <c r="M2517"/>
      <c r="N2517" t="s">
        <v>4157</v>
      </c>
      <c r="O2517" s="395">
        <f>INDEX('Page 2 - Team Information'!$K$14:$AP$184,Y2517,X2517)</f>
        <v>0</v>
      </c>
      <c r="P2517"/>
      <c r="Q2517"/>
      <c r="R2517"/>
      <c r="S2517" t="s">
        <v>6614</v>
      </c>
      <c r="T2517"/>
      <c r="U2517"/>
      <c r="V2517"/>
      <c r="W2517"/>
      <c r="X2517" s="396">
        <v>17</v>
      </c>
      <c r="Y2517" s="396">
        <v>135</v>
      </c>
    </row>
    <row r="2518" spans="1:25" x14ac:dyDescent="0.25">
      <c r="A2518">
        <f>'Page 1 - General Information'!$G$12</f>
        <v>118403302</v>
      </c>
      <c r="B2518" t="str">
        <f>'Page 1 - General Information'!$G$16</f>
        <v>7569</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7569</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7569</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7569</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7569</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7569</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7569</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7569</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1992-06-30</v>
      </c>
      <c r="U2525"/>
      <c r="V2525"/>
      <c r="W2525"/>
      <c r="X2525" s="396">
        <v>9</v>
      </c>
      <c r="Y2525" s="396">
        <v>136</v>
      </c>
    </row>
    <row r="2526" spans="1:25" x14ac:dyDescent="0.25">
      <c r="A2526">
        <f>'Page 1 - General Information'!$G$12</f>
        <v>118403302</v>
      </c>
      <c r="B2526" t="str">
        <f>'Page 1 - General Information'!$G$16</f>
        <v>7569</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7569</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7569</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7569</v>
      </c>
      <c r="C2529" s="394" t="s">
        <v>19151</v>
      </c>
      <c r="D2529"/>
      <c r="E2529"/>
      <c r="F2529"/>
      <c r="G2529"/>
      <c r="H2529"/>
      <c r="I2529"/>
      <c r="J2529"/>
      <c r="K2529"/>
      <c r="L2529"/>
      <c r="M2529"/>
      <c r="N2529" t="s">
        <v>4157</v>
      </c>
      <c r="O2529" s="395">
        <f>INDEX('Page 2 - Team Information'!$K$14:$AP$184,Y2529,X2529)</f>
        <v>0</v>
      </c>
      <c r="P2529"/>
      <c r="Q2529"/>
      <c r="R2529"/>
      <c r="S2529" t="s">
        <v>6626</v>
      </c>
      <c r="T2529"/>
      <c r="U2529"/>
      <c r="V2529"/>
      <c r="W2529"/>
      <c r="X2529" s="396">
        <v>14</v>
      </c>
      <c r="Y2529" s="396">
        <v>136</v>
      </c>
    </row>
    <row r="2530" spans="1:25" x14ac:dyDescent="0.25">
      <c r="A2530">
        <f>'Page 1 - General Information'!$G$12</f>
        <v>118403302</v>
      </c>
      <c r="B2530" t="str">
        <f>'Page 1 - General Information'!$G$16</f>
        <v>7569</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7569</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7569</v>
      </c>
      <c r="C2532" s="394" t="s">
        <v>19151</v>
      </c>
      <c r="D2532"/>
      <c r="E2532"/>
      <c r="F2532"/>
      <c r="G2532"/>
      <c r="H2532"/>
      <c r="I2532"/>
      <c r="J2532"/>
      <c r="K2532"/>
      <c r="L2532"/>
      <c r="M2532"/>
      <c r="N2532" t="s">
        <v>4157</v>
      </c>
      <c r="O2532" s="395">
        <f>INDEX('Page 2 - Team Information'!$K$14:$AP$184,Y2532,X2532)</f>
        <v>0</v>
      </c>
      <c r="P2532"/>
      <c r="Q2532"/>
      <c r="R2532"/>
      <c r="S2532" t="s">
        <v>6629</v>
      </c>
      <c r="T2532"/>
      <c r="U2532"/>
      <c r="V2532"/>
      <c r="W2532"/>
      <c r="X2532" s="396">
        <v>17</v>
      </c>
      <c r="Y2532" s="396">
        <v>136</v>
      </c>
    </row>
    <row r="2533" spans="1:25" x14ac:dyDescent="0.25">
      <c r="A2533">
        <f>'Page 1 - General Information'!$G$12</f>
        <v>118403302</v>
      </c>
      <c r="B2533" t="str">
        <f>'Page 1 - General Information'!$G$16</f>
        <v>7569</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7569</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7569</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7569</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7569</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7569</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7569</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7569</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7569</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7569</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7569</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7569</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7569</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7569</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7569</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7569</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7569</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7569</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7569</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7569</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7569</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7569</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7569</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7569</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7569</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7569</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7569</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7569</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7569</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7569</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7569</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7569</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7569</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7569</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7569</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7569</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7569</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7569</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7569</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7569</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7569</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7569</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7569</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7569</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7569</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7569</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7569</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7569</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7569</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7569</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7569</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7569</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7569</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7569</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7569</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7569</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7569</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7569</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7569</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7569</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7569</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7569</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7569</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7569</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7569</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7569</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7569</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7569</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1992-06-30</v>
      </c>
      <c r="U2600"/>
      <c r="V2600"/>
      <c r="W2600"/>
      <c r="X2600" s="396">
        <v>9</v>
      </c>
      <c r="Y2600" s="396">
        <v>141</v>
      </c>
    </row>
    <row r="2601" spans="1:25" x14ac:dyDescent="0.25">
      <c r="A2601">
        <f>'Page 1 - General Information'!$G$12</f>
        <v>118403302</v>
      </c>
      <c r="B2601" t="str">
        <f>'Page 1 - General Information'!$G$16</f>
        <v>7569</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7569</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7569</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7569</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7569</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7569</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7569</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7569</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7569</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7569</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7569</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7569</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7569</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7569</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7569</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1992-06-30</v>
      </c>
      <c r="U2615"/>
      <c r="V2615"/>
      <c r="W2615"/>
      <c r="X2615" s="396">
        <v>9</v>
      </c>
      <c r="Y2615" s="396">
        <v>142</v>
      </c>
    </row>
    <row r="2616" spans="1:25" x14ac:dyDescent="0.25">
      <c r="A2616">
        <f>'Page 1 - General Information'!$G$12</f>
        <v>118403302</v>
      </c>
      <c r="B2616" t="str">
        <f>'Page 1 - General Information'!$G$16</f>
        <v>7569</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7569</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7569</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7569</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7569</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7569</v>
      </c>
      <c r="C2621" s="394" t="s">
        <v>19151</v>
      </c>
      <c r="D2621"/>
      <c r="E2621"/>
      <c r="F2621"/>
      <c r="G2621"/>
      <c r="H2621"/>
      <c r="I2621"/>
      <c r="J2621"/>
      <c r="K2621"/>
      <c r="L2621"/>
      <c r="M2621"/>
      <c r="N2621" t="s">
        <v>4157</v>
      </c>
      <c r="O2621" s="395">
        <f>INDEX('Page 2 - Team Information'!$K$14:$AP$184,Y2621,X2621)</f>
        <v>0</v>
      </c>
      <c r="P2621"/>
      <c r="Q2621"/>
      <c r="R2621"/>
      <c r="S2621" t="s">
        <v>10205</v>
      </c>
      <c r="T2621"/>
      <c r="U2621"/>
      <c r="V2621"/>
      <c r="W2621"/>
      <c r="X2621" s="396">
        <v>16</v>
      </c>
      <c r="Y2621" s="396">
        <v>142</v>
      </c>
    </row>
    <row r="2622" spans="1:25" x14ac:dyDescent="0.25">
      <c r="A2622">
        <f>'Page 1 - General Information'!$G$12</f>
        <v>118403302</v>
      </c>
      <c r="B2622" t="str">
        <f>'Page 1 - General Information'!$G$16</f>
        <v>7569</v>
      </c>
      <c r="C2622" s="394" t="s">
        <v>19151</v>
      </c>
      <c r="D2622"/>
      <c r="E2622"/>
      <c r="F2622"/>
      <c r="G2622"/>
      <c r="H2622"/>
      <c r="I2622"/>
      <c r="J2622"/>
      <c r="K2622"/>
      <c r="L2622"/>
      <c r="M2622"/>
      <c r="N2622" t="s">
        <v>4157</v>
      </c>
      <c r="O2622" s="395">
        <f>INDEX('Page 2 - Team Information'!$K$14:$AP$184,Y2622,X2622)</f>
        <v>0</v>
      </c>
      <c r="P2622"/>
      <c r="Q2622"/>
      <c r="R2622"/>
      <c r="S2622" t="s">
        <v>10206</v>
      </c>
      <c r="T2622"/>
      <c r="U2622"/>
      <c r="V2622"/>
      <c r="W2622"/>
      <c r="X2622" s="396">
        <v>17</v>
      </c>
      <c r="Y2622" s="396">
        <v>142</v>
      </c>
    </row>
    <row r="2623" spans="1:25" x14ac:dyDescent="0.25">
      <c r="A2623">
        <f>'Page 1 - General Information'!$G$12</f>
        <v>118403302</v>
      </c>
      <c r="B2623" t="str">
        <f>'Page 1 - General Information'!$G$16</f>
        <v>7569</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7569</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7569</v>
      </c>
      <c r="C2625" s="394" t="s">
        <v>19151</v>
      </c>
      <c r="D2625"/>
      <c r="E2625"/>
      <c r="F2625"/>
      <c r="G2625"/>
      <c r="H2625"/>
      <c r="I2625"/>
      <c r="J2625"/>
      <c r="K2625"/>
      <c r="L2625"/>
      <c r="M2625"/>
      <c r="N2625" t="s">
        <v>4157</v>
      </c>
      <c r="O2625" s="395">
        <f>INDEX('Page 2 - Team Information'!$K$14:$AP$184,Y2625,X2625)</f>
        <v>14</v>
      </c>
      <c r="P2625"/>
      <c r="Q2625"/>
      <c r="R2625"/>
      <c r="S2625" t="s">
        <v>10209</v>
      </c>
      <c r="T2625"/>
      <c r="U2625"/>
      <c r="V2625"/>
      <c r="W2625"/>
      <c r="X2625" s="396">
        <v>21</v>
      </c>
      <c r="Y2625" s="396">
        <v>142</v>
      </c>
    </row>
    <row r="2626" spans="1:25" x14ac:dyDescent="0.25">
      <c r="A2626">
        <f>'Page 1 - General Information'!$G$12</f>
        <v>118403302</v>
      </c>
      <c r="B2626" t="str">
        <f>'Page 1 - General Information'!$G$16</f>
        <v>7569</v>
      </c>
      <c r="C2626" s="394" t="s">
        <v>19151</v>
      </c>
      <c r="D2626"/>
      <c r="E2626"/>
      <c r="F2626"/>
      <c r="G2626"/>
      <c r="H2626"/>
      <c r="I2626"/>
      <c r="J2626"/>
      <c r="K2626"/>
      <c r="L2626"/>
      <c r="M2626"/>
      <c r="N2626" t="s">
        <v>4157</v>
      </c>
      <c r="O2626" s="395">
        <f>INDEX('Page 2 - Team Information'!$K$14:$AP$184,Y2626,X2626)</f>
        <v>14</v>
      </c>
      <c r="P2626"/>
      <c r="Q2626"/>
      <c r="R2626"/>
      <c r="S2626" t="s">
        <v>10210</v>
      </c>
      <c r="T2626"/>
      <c r="U2626"/>
      <c r="V2626"/>
      <c r="W2626"/>
      <c r="X2626" s="396">
        <v>22</v>
      </c>
      <c r="Y2626" s="396">
        <v>142</v>
      </c>
    </row>
    <row r="2627" spans="1:25" x14ac:dyDescent="0.25">
      <c r="A2627">
        <f>'Page 1 - General Information'!$G$12</f>
        <v>118403302</v>
      </c>
      <c r="B2627" t="str">
        <f>'Page 1 - General Information'!$G$16</f>
        <v>7569</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7569</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7569</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7569</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7569</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7569</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7569</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7569</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7569</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7569</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7569</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7569</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7569</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7569</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7569</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7569</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7569</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7569</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7569</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7569</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7569</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7569</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7569</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7569</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7569</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7569</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7569</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7569</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7569</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7569</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7569</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7569</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7569</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7569</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7569</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7569</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7569</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7569</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7569</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7569</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7569</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7569</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7569</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7569</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7569</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7569</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7569</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7569</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7569</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1992-06-30</v>
      </c>
      <c r="U2675"/>
      <c r="V2675"/>
      <c r="W2675"/>
      <c r="X2675" s="396">
        <v>9</v>
      </c>
      <c r="Y2675" s="396">
        <v>146</v>
      </c>
    </row>
    <row r="2676" spans="1:25" x14ac:dyDescent="0.25">
      <c r="A2676">
        <f>'Page 1 - General Information'!$G$12</f>
        <v>118403302</v>
      </c>
      <c r="B2676" t="str">
        <f>'Page 1 - General Information'!$G$16</f>
        <v>7569</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7569</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7569</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7569</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7569</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7569</v>
      </c>
      <c r="C2681" s="394" t="s">
        <v>19151</v>
      </c>
      <c r="D2681"/>
      <c r="E2681"/>
      <c r="F2681"/>
      <c r="G2681"/>
      <c r="H2681"/>
      <c r="I2681"/>
      <c r="J2681"/>
      <c r="K2681"/>
      <c r="L2681"/>
      <c r="M2681"/>
      <c r="N2681" t="s">
        <v>4157</v>
      </c>
      <c r="O2681" s="395">
        <f>INDEX('Page 2 - Team Information'!$K$14:$AP$184,Y2681,X2681)</f>
        <v>0</v>
      </c>
      <c r="P2681"/>
      <c r="Q2681"/>
      <c r="R2681"/>
      <c r="S2681" t="s">
        <v>6763</v>
      </c>
      <c r="T2681"/>
      <c r="U2681"/>
      <c r="V2681"/>
      <c r="W2681"/>
      <c r="X2681" s="396">
        <v>16</v>
      </c>
      <c r="Y2681" s="396">
        <v>146</v>
      </c>
    </row>
    <row r="2682" spans="1:25" x14ac:dyDescent="0.25">
      <c r="A2682">
        <f>'Page 1 - General Information'!$G$12</f>
        <v>118403302</v>
      </c>
      <c r="B2682" t="str">
        <f>'Page 1 - General Information'!$G$16</f>
        <v>7569</v>
      </c>
      <c r="C2682" s="394" t="s">
        <v>19151</v>
      </c>
      <c r="D2682"/>
      <c r="E2682"/>
      <c r="F2682"/>
      <c r="G2682"/>
      <c r="H2682"/>
      <c r="I2682"/>
      <c r="J2682"/>
      <c r="K2682"/>
      <c r="L2682"/>
      <c r="M2682"/>
      <c r="N2682" t="s">
        <v>4157</v>
      </c>
      <c r="O2682" s="395">
        <f>INDEX('Page 2 - Team Information'!$K$14:$AP$184,Y2682,X2682)</f>
        <v>0</v>
      </c>
      <c r="P2682"/>
      <c r="Q2682"/>
      <c r="R2682"/>
      <c r="S2682" t="s">
        <v>6764</v>
      </c>
      <c r="T2682"/>
      <c r="U2682"/>
      <c r="V2682"/>
      <c r="W2682"/>
      <c r="X2682" s="396">
        <v>17</v>
      </c>
      <c r="Y2682" s="396">
        <v>146</v>
      </c>
    </row>
    <row r="2683" spans="1:25" x14ac:dyDescent="0.25">
      <c r="A2683">
        <f>'Page 1 - General Information'!$G$12</f>
        <v>118403302</v>
      </c>
      <c r="B2683" t="str">
        <f>'Page 1 - General Information'!$G$16</f>
        <v>7569</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7569</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7569</v>
      </c>
      <c r="C2685" s="394" t="s">
        <v>19151</v>
      </c>
      <c r="D2685"/>
      <c r="E2685"/>
      <c r="F2685"/>
      <c r="G2685"/>
      <c r="H2685"/>
      <c r="I2685"/>
      <c r="J2685"/>
      <c r="K2685"/>
      <c r="L2685"/>
      <c r="M2685"/>
      <c r="N2685" t="s">
        <v>4157</v>
      </c>
      <c r="O2685" s="395">
        <f>INDEX('Page 2 - Team Information'!$K$14:$AP$184,Y2685,X2685)</f>
        <v>10</v>
      </c>
      <c r="P2685"/>
      <c r="Q2685"/>
      <c r="R2685"/>
      <c r="S2685" t="s">
        <v>6767</v>
      </c>
      <c r="T2685"/>
      <c r="U2685"/>
      <c r="V2685"/>
      <c r="W2685"/>
      <c r="X2685" s="396">
        <v>21</v>
      </c>
      <c r="Y2685" s="396">
        <v>146</v>
      </c>
    </row>
    <row r="2686" spans="1:25" x14ac:dyDescent="0.25">
      <c r="A2686">
        <f>'Page 1 - General Information'!$G$12</f>
        <v>118403302</v>
      </c>
      <c r="B2686" t="str">
        <f>'Page 1 - General Information'!$G$16</f>
        <v>7569</v>
      </c>
      <c r="C2686" s="394" t="s">
        <v>19151</v>
      </c>
      <c r="D2686"/>
      <c r="E2686"/>
      <c r="F2686"/>
      <c r="G2686"/>
      <c r="H2686"/>
      <c r="I2686"/>
      <c r="J2686"/>
      <c r="K2686"/>
      <c r="L2686"/>
      <c r="M2686"/>
      <c r="N2686" t="s">
        <v>4157</v>
      </c>
      <c r="O2686" s="395">
        <f>INDEX('Page 2 - Team Information'!$K$14:$AP$184,Y2686,X2686)</f>
        <v>10</v>
      </c>
      <c r="P2686"/>
      <c r="Q2686"/>
      <c r="R2686"/>
      <c r="S2686" t="s">
        <v>6768</v>
      </c>
      <c r="T2686"/>
      <c r="U2686"/>
      <c r="V2686"/>
      <c r="W2686"/>
      <c r="X2686" s="396">
        <v>22</v>
      </c>
      <c r="Y2686" s="396">
        <v>146</v>
      </c>
    </row>
    <row r="2687" spans="1:25" x14ac:dyDescent="0.25">
      <c r="A2687">
        <f>'Page 1 - General Information'!$G$12</f>
        <v>118403302</v>
      </c>
      <c r="B2687" t="str">
        <f>'Page 1 - General Information'!$G$16</f>
        <v>7569</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7569</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7569</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7569</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7569</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7569</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7569</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7569</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7569</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7569</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7569</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7569</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7569</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7569</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7569</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7569</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7569</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7569</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7569</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7569</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7569</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7569</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7569</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7569</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7569</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7569</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7569</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7569</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7569</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7569</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7569</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7569</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7569</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7569</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1992-06-30</v>
      </c>
      <c r="U2720"/>
      <c r="V2720"/>
      <c r="W2720"/>
      <c r="X2720" s="396">
        <v>9</v>
      </c>
      <c r="Y2720" s="396">
        <v>149</v>
      </c>
    </row>
    <row r="2721" spans="1:25" x14ac:dyDescent="0.25">
      <c r="A2721">
        <f>'Page 1 - General Information'!$G$12</f>
        <v>118403302</v>
      </c>
      <c r="B2721" t="str">
        <f>'Page 1 - General Information'!$G$16</f>
        <v>7569</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7569</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7569</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7569</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7569</v>
      </c>
      <c r="C2725" s="394" t="s">
        <v>19151</v>
      </c>
      <c r="D2725"/>
      <c r="E2725"/>
      <c r="F2725"/>
      <c r="G2725"/>
      <c r="H2725"/>
      <c r="I2725"/>
      <c r="J2725"/>
      <c r="K2725"/>
      <c r="L2725"/>
      <c r="M2725"/>
      <c r="N2725" t="s">
        <v>4157</v>
      </c>
      <c r="O2725" s="395">
        <f>INDEX('Page 2 - Team Information'!$K$14:$AP$184,Y2725,X2725)</f>
        <v>0</v>
      </c>
      <c r="P2725"/>
      <c r="Q2725"/>
      <c r="R2725"/>
      <c r="S2725" t="s">
        <v>6807</v>
      </c>
      <c r="T2725"/>
      <c r="U2725"/>
      <c r="V2725"/>
      <c r="W2725"/>
      <c r="X2725" s="396">
        <v>15</v>
      </c>
      <c r="Y2725" s="396">
        <v>149</v>
      </c>
    </row>
    <row r="2726" spans="1:25" x14ac:dyDescent="0.25">
      <c r="A2726">
        <f>'Page 1 - General Information'!$G$12</f>
        <v>118403302</v>
      </c>
      <c r="B2726" t="str">
        <f>'Page 1 - General Information'!$G$16</f>
        <v>7569</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7569</v>
      </c>
      <c r="C2727" s="394" t="s">
        <v>19151</v>
      </c>
      <c r="D2727"/>
      <c r="E2727"/>
      <c r="F2727"/>
      <c r="G2727"/>
      <c r="H2727"/>
      <c r="I2727"/>
      <c r="J2727"/>
      <c r="K2727"/>
      <c r="L2727"/>
      <c r="M2727"/>
      <c r="N2727" t="s">
        <v>4157</v>
      </c>
      <c r="O2727" s="395">
        <f>INDEX('Page 2 - Team Information'!$K$14:$AP$184,Y2727,X2727)</f>
        <v>0</v>
      </c>
      <c r="P2727"/>
      <c r="Q2727"/>
      <c r="R2727"/>
      <c r="S2727" t="s">
        <v>6809</v>
      </c>
      <c r="T2727"/>
      <c r="U2727"/>
      <c r="V2727"/>
      <c r="W2727"/>
      <c r="X2727" s="396">
        <v>17</v>
      </c>
      <c r="Y2727" s="396">
        <v>149</v>
      </c>
    </row>
    <row r="2728" spans="1:25" x14ac:dyDescent="0.25">
      <c r="A2728">
        <f>'Page 1 - General Information'!$G$12</f>
        <v>118403302</v>
      </c>
      <c r="B2728" t="str">
        <f>'Page 1 - General Information'!$G$16</f>
        <v>7569</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7569</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7569</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7569</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7569</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7569</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7569</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7569</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7569</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7569</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7569</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7569</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7569</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7569</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7569</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7569</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7569</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7569</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7569</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7569</v>
      </c>
      <c r="C2747" s="394" t="s">
        <v>19151</v>
      </c>
      <c r="D2747"/>
      <c r="E2747"/>
      <c r="F2747"/>
      <c r="G2747"/>
      <c r="H2747"/>
      <c r="I2747"/>
      <c r="J2747"/>
      <c r="K2747"/>
      <c r="L2747"/>
      <c r="M2747"/>
      <c r="N2747" t="s">
        <v>4638</v>
      </c>
      <c r="O2747" s="398"/>
      <c r="P2747"/>
      <c r="Q2747"/>
      <c r="R2747" s="398" t="s">
        <v>10321</v>
      </c>
      <c r="S2747" t="s">
        <v>6829</v>
      </c>
      <c r="T2747"/>
      <c r="U2747"/>
      <c r="V2747" s="395" t="str">
        <f>INDEX('Page 2 - Team Information'!$K$14:$AP$184,Y2747,X2747)</f>
        <v xml:space="preserve">Yes </v>
      </c>
      <c r="W2747"/>
      <c r="X2747" s="396">
        <v>5</v>
      </c>
      <c r="Y2747" s="396">
        <v>151</v>
      </c>
    </row>
    <row r="2748" spans="1:25" x14ac:dyDescent="0.25">
      <c r="A2748">
        <f>'Page 1 - General Information'!$G$12</f>
        <v>118403302</v>
      </c>
      <c r="B2748" t="str">
        <f>'Page 1 - General Information'!$G$16</f>
        <v>7569</v>
      </c>
      <c r="C2748" s="394" t="s">
        <v>19151</v>
      </c>
      <c r="D2748"/>
      <c r="E2748"/>
      <c r="F2748"/>
      <c r="G2748"/>
      <c r="H2748"/>
      <c r="I2748"/>
      <c r="J2748"/>
      <c r="K2748"/>
      <c r="L2748"/>
      <c r="M2748"/>
      <c r="N2748" t="s">
        <v>4638</v>
      </c>
      <c r="O2748" s="398"/>
      <c r="P2748"/>
      <c r="Q2748"/>
      <c r="R2748" s="398" t="s">
        <v>10321</v>
      </c>
      <c r="S2748" t="s">
        <v>6830</v>
      </c>
      <c r="T2748"/>
      <c r="U2748"/>
      <c r="V2748" s="395">
        <f>INDEX('Page 2 - Team Information'!$K$14:$AP$184,Y2748,X2748)</f>
        <v>0</v>
      </c>
      <c r="W2748"/>
      <c r="X2748" s="396">
        <v>6</v>
      </c>
      <c r="Y2748" s="396">
        <v>151</v>
      </c>
    </row>
    <row r="2749" spans="1:25" x14ac:dyDescent="0.25">
      <c r="A2749">
        <f>'Page 1 - General Information'!$G$12</f>
        <v>118403302</v>
      </c>
      <c r="B2749" t="str">
        <f>'Page 1 - General Information'!$G$16</f>
        <v>7569</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7569</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1992-06-30</v>
      </c>
      <c r="U2750"/>
      <c r="V2750"/>
      <c r="W2750"/>
      <c r="X2750" s="396">
        <v>9</v>
      </c>
      <c r="Y2750" s="396">
        <v>151</v>
      </c>
    </row>
    <row r="2751" spans="1:25" x14ac:dyDescent="0.25">
      <c r="A2751">
        <f>'Page 1 - General Information'!$G$12</f>
        <v>118403302</v>
      </c>
      <c r="B2751" t="str">
        <f>'Page 1 - General Information'!$G$16</f>
        <v>7569</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7569</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7569</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7569</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7569</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7569</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7569</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7569</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7569</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7569</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7569</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7569</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7569</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7569</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7569</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1992-06-30</v>
      </c>
      <c r="U2765"/>
      <c r="V2765"/>
      <c r="W2765"/>
      <c r="X2765" s="396">
        <v>9</v>
      </c>
      <c r="Y2765" s="396">
        <v>152</v>
      </c>
    </row>
    <row r="2766" spans="1:25" x14ac:dyDescent="0.25">
      <c r="A2766">
        <f>'Page 1 - General Information'!$G$12</f>
        <v>118403302</v>
      </c>
      <c r="B2766" t="str">
        <f>'Page 1 - General Information'!$G$16</f>
        <v>7569</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7569</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7569</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7569</v>
      </c>
      <c r="C2769" s="394" t="s">
        <v>19151</v>
      </c>
      <c r="D2769"/>
      <c r="E2769"/>
      <c r="F2769"/>
      <c r="G2769"/>
      <c r="H2769"/>
      <c r="I2769"/>
      <c r="J2769"/>
      <c r="K2769"/>
      <c r="L2769"/>
      <c r="M2769"/>
      <c r="N2769" t="s">
        <v>4157</v>
      </c>
      <c r="O2769" s="395">
        <f>INDEX('Page 2 - Team Information'!$K$14:$AP$184,Y2769,X2769)</f>
        <v>0</v>
      </c>
      <c r="P2769"/>
      <c r="Q2769"/>
      <c r="R2769"/>
      <c r="S2769" t="s">
        <v>6851</v>
      </c>
      <c r="T2769"/>
      <c r="U2769"/>
      <c r="V2769"/>
      <c r="W2769"/>
      <c r="X2769" s="396">
        <v>14</v>
      </c>
      <c r="Y2769" s="396">
        <v>152</v>
      </c>
    </row>
    <row r="2770" spans="1:25" x14ac:dyDescent="0.25">
      <c r="A2770">
        <f>'Page 1 - General Information'!$G$12</f>
        <v>118403302</v>
      </c>
      <c r="B2770" t="str">
        <f>'Page 1 - General Information'!$G$16</f>
        <v>7569</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7569</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7569</v>
      </c>
      <c r="C2772" s="394" t="s">
        <v>19151</v>
      </c>
      <c r="D2772"/>
      <c r="E2772"/>
      <c r="F2772"/>
      <c r="G2772"/>
      <c r="H2772"/>
      <c r="I2772"/>
      <c r="J2772"/>
      <c r="K2772"/>
      <c r="L2772"/>
      <c r="M2772"/>
      <c r="N2772" t="s">
        <v>4157</v>
      </c>
      <c r="O2772" s="395">
        <f>INDEX('Page 2 - Team Information'!$K$14:$AP$184,Y2772,X2772)</f>
        <v>0</v>
      </c>
      <c r="P2772"/>
      <c r="Q2772"/>
      <c r="R2772"/>
      <c r="S2772" t="s">
        <v>6854</v>
      </c>
      <c r="T2772"/>
      <c r="U2772"/>
      <c r="V2772"/>
      <c r="W2772"/>
      <c r="X2772" s="396">
        <v>17</v>
      </c>
      <c r="Y2772" s="396">
        <v>152</v>
      </c>
    </row>
    <row r="2773" spans="1:25" x14ac:dyDescent="0.25">
      <c r="A2773">
        <f>'Page 1 - General Information'!$G$12</f>
        <v>118403302</v>
      </c>
      <c r="B2773" t="str">
        <f>'Page 1 - General Information'!$G$16</f>
        <v>7569</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7569</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7569</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7569</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7569</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7569</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7569</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7569</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1992-06-30</v>
      </c>
      <c r="U2780"/>
      <c r="V2780"/>
      <c r="W2780"/>
      <c r="X2780" s="396">
        <v>9</v>
      </c>
      <c r="Y2780" s="396">
        <v>153</v>
      </c>
    </row>
    <row r="2781" spans="1:25" x14ac:dyDescent="0.25">
      <c r="A2781">
        <f>'Page 1 - General Information'!$G$12</f>
        <v>118403302</v>
      </c>
      <c r="B2781" t="str">
        <f>'Page 1 - General Information'!$G$16</f>
        <v>7569</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7569</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7569</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7569</v>
      </c>
      <c r="C2784" s="394" t="s">
        <v>19151</v>
      </c>
      <c r="D2784"/>
      <c r="E2784"/>
      <c r="F2784"/>
      <c r="G2784"/>
      <c r="H2784"/>
      <c r="I2784"/>
      <c r="J2784"/>
      <c r="K2784"/>
      <c r="L2784"/>
      <c r="M2784"/>
      <c r="N2784" t="s">
        <v>4157</v>
      </c>
      <c r="O2784" s="395">
        <f>INDEX('Page 2 - Team Information'!$K$14:$AP$184,Y2784,X2784)</f>
        <v>0</v>
      </c>
      <c r="P2784"/>
      <c r="Q2784"/>
      <c r="R2784"/>
      <c r="S2784" t="s">
        <v>6866</v>
      </c>
      <c r="T2784"/>
      <c r="U2784"/>
      <c r="V2784"/>
      <c r="W2784"/>
      <c r="X2784" s="396">
        <v>14</v>
      </c>
      <c r="Y2784" s="396">
        <v>153</v>
      </c>
    </row>
    <row r="2785" spans="1:25" x14ac:dyDescent="0.25">
      <c r="A2785">
        <f>'Page 1 - General Information'!$G$12</f>
        <v>118403302</v>
      </c>
      <c r="B2785" t="str">
        <f>'Page 1 - General Information'!$G$16</f>
        <v>7569</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7569</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7569</v>
      </c>
      <c r="C2787" s="394" t="s">
        <v>19151</v>
      </c>
      <c r="D2787"/>
      <c r="E2787"/>
      <c r="F2787"/>
      <c r="G2787"/>
      <c r="H2787"/>
      <c r="I2787"/>
      <c r="J2787"/>
      <c r="K2787"/>
      <c r="L2787"/>
      <c r="M2787"/>
      <c r="N2787" t="s">
        <v>4157</v>
      </c>
      <c r="O2787" s="395">
        <f>INDEX('Page 2 - Team Information'!$K$14:$AP$184,Y2787,X2787)</f>
        <v>0</v>
      </c>
      <c r="P2787"/>
      <c r="Q2787"/>
      <c r="R2787"/>
      <c r="S2787" t="s">
        <v>6869</v>
      </c>
      <c r="T2787"/>
      <c r="U2787"/>
      <c r="V2787"/>
      <c r="W2787"/>
      <c r="X2787" s="396">
        <v>17</v>
      </c>
      <c r="Y2787" s="396">
        <v>153</v>
      </c>
    </row>
    <row r="2788" spans="1:25" x14ac:dyDescent="0.25">
      <c r="A2788">
        <f>'Page 1 - General Information'!$G$12</f>
        <v>118403302</v>
      </c>
      <c r="B2788" t="str">
        <f>'Page 1 - General Information'!$G$16</f>
        <v>7569</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7569</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7569</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7569</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7569</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7569</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7569</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7569</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7569</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7569</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7569</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7569</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7569</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7569</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7569</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7569</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7569</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7569</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7569</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7569</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7569</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7569</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7569</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7569</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7569</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7569</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7569</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7569</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7569</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7569</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7569</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7569</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7569</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7569</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7569</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7569</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7569</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7569</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7569</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7569</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7569</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7569</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7569</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7569</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7569</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7569</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7569</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7569</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7569</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7569</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7569</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7569</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7569</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7569</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7569</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7569</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7569</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7569</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7569</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7569</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7569</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7569</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7569</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7569</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7569</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7569</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7569</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7569</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1992-06-30</v>
      </c>
      <c r="U2855"/>
      <c r="V2855"/>
      <c r="W2855"/>
      <c r="X2855" s="396">
        <v>9</v>
      </c>
      <c r="Y2855" s="396">
        <v>158</v>
      </c>
    </row>
    <row r="2856" spans="1:25" x14ac:dyDescent="0.25">
      <c r="A2856">
        <f>'Page 1 - General Information'!$G$12</f>
        <v>118403302</v>
      </c>
      <c r="B2856" t="str">
        <f>'Page 1 - General Information'!$G$16</f>
        <v>7569</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7569</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7569</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7569</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7569</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7569</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7569</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7569</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7569</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7569</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7569</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7569</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7569</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7569</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7569</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1992-06-30</v>
      </c>
      <c r="U2870"/>
      <c r="V2870"/>
      <c r="W2870"/>
      <c r="X2870" s="396">
        <v>9</v>
      </c>
      <c r="Y2870" s="396">
        <v>159</v>
      </c>
    </row>
    <row r="2871" spans="1:25" x14ac:dyDescent="0.25">
      <c r="A2871">
        <f>'Page 1 - General Information'!$G$12</f>
        <v>118403302</v>
      </c>
      <c r="B2871" t="str">
        <f>'Page 1 - General Information'!$G$16</f>
        <v>7569</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7569</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7569</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7569</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7569</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7569</v>
      </c>
      <c r="C2876" s="394" t="s">
        <v>19151</v>
      </c>
      <c r="D2876"/>
      <c r="E2876"/>
      <c r="F2876"/>
      <c r="G2876"/>
      <c r="H2876"/>
      <c r="I2876"/>
      <c r="J2876"/>
      <c r="K2876"/>
      <c r="L2876"/>
      <c r="M2876"/>
      <c r="N2876" t="s">
        <v>4157</v>
      </c>
      <c r="O2876" s="395">
        <f>INDEX('Page 2 - Team Information'!$K$14:$AP$184,Y2876,X2876)</f>
        <v>0</v>
      </c>
      <c r="P2876"/>
      <c r="Q2876"/>
      <c r="R2876"/>
      <c r="S2876" t="s">
        <v>10220</v>
      </c>
      <c r="T2876"/>
      <c r="U2876"/>
      <c r="V2876"/>
      <c r="W2876"/>
      <c r="X2876" s="396">
        <v>16</v>
      </c>
      <c r="Y2876" s="396">
        <v>159</v>
      </c>
    </row>
    <row r="2877" spans="1:25" x14ac:dyDescent="0.25">
      <c r="A2877">
        <f>'Page 1 - General Information'!$G$12</f>
        <v>118403302</v>
      </c>
      <c r="B2877" t="str">
        <f>'Page 1 - General Information'!$G$16</f>
        <v>7569</v>
      </c>
      <c r="C2877" s="394" t="s">
        <v>19151</v>
      </c>
      <c r="D2877"/>
      <c r="E2877"/>
      <c r="F2877"/>
      <c r="G2877"/>
      <c r="H2877"/>
      <c r="I2877"/>
      <c r="J2877"/>
      <c r="K2877"/>
      <c r="L2877"/>
      <c r="M2877"/>
      <c r="N2877" t="s">
        <v>4157</v>
      </c>
      <c r="O2877" s="395">
        <f>INDEX('Page 2 - Team Information'!$K$14:$AP$184,Y2877,X2877)</f>
        <v>0</v>
      </c>
      <c r="P2877"/>
      <c r="Q2877"/>
      <c r="R2877"/>
      <c r="S2877" t="s">
        <v>10221</v>
      </c>
      <c r="T2877"/>
      <c r="U2877"/>
      <c r="V2877"/>
      <c r="W2877"/>
      <c r="X2877" s="396">
        <v>17</v>
      </c>
      <c r="Y2877" s="396">
        <v>159</v>
      </c>
    </row>
    <row r="2878" spans="1:25" x14ac:dyDescent="0.25">
      <c r="A2878">
        <f>'Page 1 - General Information'!$G$12</f>
        <v>118403302</v>
      </c>
      <c r="B2878" t="str">
        <f>'Page 1 - General Information'!$G$16</f>
        <v>7569</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7569</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7569</v>
      </c>
      <c r="C2880" s="394" t="s">
        <v>19151</v>
      </c>
      <c r="D2880"/>
      <c r="E2880"/>
      <c r="F2880"/>
      <c r="G2880"/>
      <c r="H2880"/>
      <c r="I2880"/>
      <c r="J2880"/>
      <c r="K2880"/>
      <c r="L2880"/>
      <c r="M2880"/>
      <c r="N2880" t="s">
        <v>4157</v>
      </c>
      <c r="O2880" s="395">
        <f>INDEX('Page 2 - Team Information'!$K$14:$AP$184,Y2880,X2880)</f>
        <v>14</v>
      </c>
      <c r="P2880"/>
      <c r="Q2880"/>
      <c r="R2880"/>
      <c r="S2880" t="s">
        <v>10224</v>
      </c>
      <c r="T2880"/>
      <c r="U2880"/>
      <c r="V2880"/>
      <c r="W2880"/>
      <c r="X2880" s="396">
        <v>21</v>
      </c>
      <c r="Y2880" s="396">
        <v>159</v>
      </c>
    </row>
    <row r="2881" spans="1:25" x14ac:dyDescent="0.25">
      <c r="A2881">
        <f>'Page 1 - General Information'!$G$12</f>
        <v>118403302</v>
      </c>
      <c r="B2881" t="str">
        <f>'Page 1 - General Information'!$G$16</f>
        <v>7569</v>
      </c>
      <c r="C2881" s="394" t="s">
        <v>19151</v>
      </c>
      <c r="D2881"/>
      <c r="E2881"/>
      <c r="F2881"/>
      <c r="G2881"/>
      <c r="H2881"/>
      <c r="I2881"/>
      <c r="J2881"/>
      <c r="K2881"/>
      <c r="L2881"/>
      <c r="M2881"/>
      <c r="N2881" t="s">
        <v>4157</v>
      </c>
      <c r="O2881" s="395">
        <f>INDEX('Page 2 - Team Information'!$K$14:$AP$184,Y2881,X2881)</f>
        <v>14</v>
      </c>
      <c r="P2881"/>
      <c r="Q2881"/>
      <c r="R2881"/>
      <c r="S2881" t="s">
        <v>10225</v>
      </c>
      <c r="T2881"/>
      <c r="U2881"/>
      <c r="V2881"/>
      <c r="W2881"/>
      <c r="X2881" s="396">
        <v>22</v>
      </c>
      <c r="Y2881" s="396">
        <v>159</v>
      </c>
    </row>
    <row r="2882" spans="1:25" x14ac:dyDescent="0.25">
      <c r="A2882">
        <f>'Page 1 - General Information'!$G$12</f>
        <v>118403302</v>
      </c>
      <c r="B2882" t="str">
        <f>'Page 1 - General Information'!$G$16</f>
        <v>7569</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7569</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7569</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7569</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7569</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7569</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7569</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7569</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7569</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7569</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7569</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7569</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7569</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7569</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7569</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7569</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7569</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7569</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7569</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7569</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7569</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7569</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7569</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7569</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7569</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7569</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7569</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7569</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7569</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7569</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7569</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7569</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7569</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7569</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7569</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7569</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7569</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7569</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7569</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7569</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7569</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7569</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7569</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7569</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7569</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7569</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7569</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7569</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7569</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1992-06-30</v>
      </c>
      <c r="U2930"/>
      <c r="V2930"/>
      <c r="W2930"/>
      <c r="X2930" s="396">
        <v>9</v>
      </c>
      <c r="Y2930" s="396">
        <v>163</v>
      </c>
    </row>
    <row r="2931" spans="1:25" x14ac:dyDescent="0.25">
      <c r="A2931">
        <f>'Page 1 - General Information'!$G$12</f>
        <v>118403302</v>
      </c>
      <c r="B2931" t="str">
        <f>'Page 1 - General Information'!$G$16</f>
        <v>7569</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7569</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7569</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7569</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7569</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7569</v>
      </c>
      <c r="C2936" s="394" t="s">
        <v>19151</v>
      </c>
      <c r="D2936"/>
      <c r="E2936"/>
      <c r="F2936"/>
      <c r="G2936"/>
      <c r="H2936"/>
      <c r="I2936"/>
      <c r="J2936"/>
      <c r="K2936"/>
      <c r="L2936"/>
      <c r="M2936"/>
      <c r="N2936" t="s">
        <v>4157</v>
      </c>
      <c r="O2936" s="395">
        <f>INDEX('Page 2 - Team Information'!$K$14:$AP$184,Y2936,X2936)</f>
        <v>0</v>
      </c>
      <c r="P2936"/>
      <c r="Q2936"/>
      <c r="R2936"/>
      <c r="S2936" t="s">
        <v>7003</v>
      </c>
      <c r="T2936"/>
      <c r="U2936"/>
      <c r="V2936"/>
      <c r="W2936"/>
      <c r="X2936" s="396">
        <v>16</v>
      </c>
      <c r="Y2936" s="396">
        <v>163</v>
      </c>
    </row>
    <row r="2937" spans="1:25" x14ac:dyDescent="0.25">
      <c r="A2937">
        <f>'Page 1 - General Information'!$G$12</f>
        <v>118403302</v>
      </c>
      <c r="B2937" t="str">
        <f>'Page 1 - General Information'!$G$16</f>
        <v>7569</v>
      </c>
      <c r="C2937" s="394" t="s">
        <v>19151</v>
      </c>
      <c r="D2937"/>
      <c r="E2937"/>
      <c r="F2937"/>
      <c r="G2937"/>
      <c r="H2937"/>
      <c r="I2937"/>
      <c r="J2937"/>
      <c r="K2937"/>
      <c r="L2937"/>
      <c r="M2937"/>
      <c r="N2937" t="s">
        <v>4157</v>
      </c>
      <c r="O2937" s="395">
        <f>INDEX('Page 2 - Team Information'!$K$14:$AP$184,Y2937,X2937)</f>
        <v>0</v>
      </c>
      <c r="P2937"/>
      <c r="Q2937"/>
      <c r="R2937"/>
      <c r="S2937" t="s">
        <v>7004</v>
      </c>
      <c r="T2937"/>
      <c r="U2937"/>
      <c r="V2937"/>
      <c r="W2937"/>
      <c r="X2937" s="396">
        <v>17</v>
      </c>
      <c r="Y2937" s="396">
        <v>163</v>
      </c>
    </row>
    <row r="2938" spans="1:25" x14ac:dyDescent="0.25">
      <c r="A2938">
        <f>'Page 1 - General Information'!$G$12</f>
        <v>118403302</v>
      </c>
      <c r="B2938" t="str">
        <f>'Page 1 - General Information'!$G$16</f>
        <v>7569</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7569</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7569</v>
      </c>
      <c r="C2940" s="394" t="s">
        <v>19151</v>
      </c>
      <c r="D2940"/>
      <c r="E2940"/>
      <c r="F2940"/>
      <c r="G2940"/>
      <c r="H2940"/>
      <c r="I2940"/>
      <c r="J2940"/>
      <c r="K2940"/>
      <c r="L2940"/>
      <c r="M2940"/>
      <c r="N2940" t="s">
        <v>4157</v>
      </c>
      <c r="O2940" s="395">
        <f>INDEX('Page 2 - Team Information'!$K$14:$AP$184,Y2940,X2940)</f>
        <v>10</v>
      </c>
      <c r="P2940"/>
      <c r="Q2940"/>
      <c r="R2940"/>
      <c r="S2940" t="s">
        <v>7007</v>
      </c>
      <c r="T2940"/>
      <c r="U2940"/>
      <c r="V2940"/>
      <c r="W2940"/>
      <c r="X2940" s="396">
        <v>21</v>
      </c>
      <c r="Y2940" s="396">
        <v>163</v>
      </c>
    </row>
    <row r="2941" spans="1:25" x14ac:dyDescent="0.25">
      <c r="A2941">
        <f>'Page 1 - General Information'!$G$12</f>
        <v>118403302</v>
      </c>
      <c r="B2941" t="str">
        <f>'Page 1 - General Information'!$G$16</f>
        <v>7569</v>
      </c>
      <c r="C2941" s="394" t="s">
        <v>19151</v>
      </c>
      <c r="D2941"/>
      <c r="E2941"/>
      <c r="F2941"/>
      <c r="G2941"/>
      <c r="H2941"/>
      <c r="I2941"/>
      <c r="J2941"/>
      <c r="K2941"/>
      <c r="L2941"/>
      <c r="M2941"/>
      <c r="N2941" t="s">
        <v>4157</v>
      </c>
      <c r="O2941" s="395">
        <f>INDEX('Page 2 - Team Information'!$K$14:$AP$184,Y2941,X2941)</f>
        <v>10</v>
      </c>
      <c r="P2941"/>
      <c r="Q2941"/>
      <c r="R2941"/>
      <c r="S2941" t="s">
        <v>7008</v>
      </c>
      <c r="T2941"/>
      <c r="U2941"/>
      <c r="V2941"/>
      <c r="W2941"/>
      <c r="X2941" s="396">
        <v>22</v>
      </c>
      <c r="Y2941" s="396">
        <v>163</v>
      </c>
    </row>
    <row r="2942" spans="1:25" x14ac:dyDescent="0.25">
      <c r="A2942">
        <f>'Page 1 - General Information'!$G$12</f>
        <v>118403302</v>
      </c>
      <c r="B2942" t="str">
        <f>'Page 1 - General Information'!$G$16</f>
        <v>7569</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7569</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7569</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7569</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7569</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7569</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7569</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7569</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7569</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7569</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7569</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7569</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7569</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7569</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7569</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7569</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7569</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7569</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7569</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7569</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7569</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7569</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7569</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7569</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7569</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7569</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7569</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7569</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7569</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7569</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7569</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7569</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7569</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7569</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7569</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7569</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7569</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7569</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7569</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7569</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7569</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7569</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7569</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7569</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7569</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7569</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7569</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7569</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7569</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7569</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7569</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7569</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7569</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7569</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7569</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7569</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7569</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7569</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7569</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7569</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7569</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7569</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7569</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7569</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7569</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7569</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7569</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7569</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7569</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7569</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7569</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7569</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7569</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7569</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7569</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7569</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7569</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7569</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7569</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7569</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7569</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7569</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7569</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7569</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7569</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7569</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7569</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7569</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7569</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7569</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7569</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7569</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7569</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7569</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7569</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7569</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7569</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7569</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7569</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7569</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7569</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7569</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7569</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7569</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7569</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7569</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7569</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7569</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7569</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7569</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7569</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7569</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7569</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7569</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7569</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7569</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7569</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7569</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7569</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7569</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7569</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7569</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7569</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7569</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7569</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7569</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7569</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7569</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7569</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7569</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7569</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7569</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7569</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7569</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7569</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7569</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7569</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7569</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7569</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7569</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7569</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7569</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7569</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7569</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7569</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7569</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7569</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7569</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7569</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7569</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7569</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7569</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7569</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7569</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7569</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7569</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7569</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7569</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7569</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7569</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7569</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7569</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7569</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7569</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7569</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7569</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7569</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7569</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7569</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7569</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7569</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7569</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7569</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7569</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7569</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7569</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7569</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7569</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7569</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7569</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7569</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7569</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7569</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7569</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7569</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7569</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7569</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7569</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7569</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7569</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7569</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7569</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7569</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7569</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7569</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7569</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7569</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7569</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7569</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7569</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7569</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7569</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7569</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7569</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7569</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7569</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7569</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7569</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7569</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7569</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7569</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7569</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7569</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7569</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7569</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7569</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7569</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7569</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7569</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7569</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7569</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7569</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7569</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7569</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7569</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7569</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7569</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7569</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7569</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7569</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7569</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7569</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7569</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7569</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7569</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7569</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7569</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7569</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7569</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7569</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7569</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7569</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7569</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7569</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7569</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7569</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7569</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7569</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7569</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7569</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7569</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7569</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7569</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7569</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7569</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7569</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7569</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7569</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7569</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7569</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7569</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7569</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7569</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7569</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7569</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7569</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7569</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7569</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7569</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7569</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7569</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7569</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7569</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7569</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7569</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7569</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7569</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7569</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7569</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7569</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7569</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7569</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7569</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7569</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7569</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7569</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7569</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7569</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7569</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7569</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7569</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7569</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7569</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7569</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7569</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7569</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7569</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7569</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7569</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7569</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7569</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7569</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7569</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7569</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7569</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7569</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7569</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7569</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7569</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7569</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7569</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7569</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7569</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7569</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7569</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7569</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7569</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7569</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7569</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7569</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7569</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7569</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7569</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7569</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7569</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7569</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7569</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7569</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7569</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7569</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7569</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7569</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7569</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7569</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7569</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7569</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7569</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7569</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7569</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7569</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7569</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7569</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7569</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7569</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7569</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7569</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7569</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7569</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7569</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7569</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7569</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7569</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7569</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7569</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7569</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7569</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7569</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7569</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7569</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7569</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7569</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7569</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7569</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7569</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7569</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7569</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7569</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7569</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7569</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7569</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7569</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7569</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7569</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7569</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7569</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7569</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7569</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7569</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7569</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7569</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7569</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7569</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7569</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7569</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7569</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7569</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7569</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7569</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7569</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7569</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7569</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7569</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7569</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7569</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7569</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7569</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7569</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7569</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7569</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7569</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7569</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7569</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7569</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7569</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7569</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7569</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7569</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7569</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7569</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7569</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7569</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7569</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7569</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7569</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7569</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7569</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7569</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7569</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7569</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7569</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7569</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7569</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7569</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7569</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7569</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7569</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7569</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7569</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7569</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7569</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7569</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7569</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7569</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7569</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7569</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7569</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7569</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7569</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7569</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7569</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7569</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7569</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7569</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7569</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7569</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7569</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7569</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7569</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7569</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7569</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7569</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7569</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7569</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7569</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7569</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7569</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7569</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7569</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7569</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7569</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7569</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7569</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7569</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7569</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7569</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7569</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7569</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7569</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7569</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7569</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7569</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7569</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7569</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7569</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7569</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7569</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7569</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7569</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7569</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7569</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7569</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7569</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7569</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7569</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7569</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7569</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7569</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7569</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7569</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7569</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7569</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7569</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7569</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7569</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7569</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7569</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7569</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7569</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7569</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7569</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7569</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7569</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7569</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7569</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7569</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7569</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7569</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7569</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7569</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7569</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7569</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7569</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7569</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7569</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7569</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7569</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7569</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7569</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7569</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7569</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7569</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7569</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7569</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7569</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7569</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7569</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7569</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7569</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7569</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7569</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7569</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7569</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7569</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7569</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7569</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7569</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7569</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7569</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7569</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7569</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7569</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7569</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7569</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7569</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7569</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7569</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7569</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7569</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7569</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7569</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7569</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7569</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7569</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7569</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7569</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7569</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7569</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7569</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7569</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7569</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7569</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7569</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7569</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7569</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7569</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7569</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7569</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7569</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7569</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7569</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7569</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7569</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7569</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7569</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7569</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7569</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7569</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7569</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7569</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7569</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7569</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7569</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7569</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7569</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7569</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7569</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7569</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7569</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7569</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7569</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7569</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7569</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7569</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7569</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7569</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7569</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7569</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7569</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7569</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7569</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7569</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7569</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7569</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7569</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7569</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7569</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7569</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7569</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7569</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7569</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7569</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7569</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7569</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7569</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7569</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7569</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7569</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7569</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7569</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7569</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7569</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7569</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7569</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7569</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7569</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7569</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7569</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7569</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7569</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7569</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7569</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7569</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7569</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7569</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7569</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7569</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7569</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7569</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7569</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7569</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7569</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7569</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7569</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7569</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7569</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7569</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7569</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7569</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7569</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7569</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7569</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7569</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7569</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7569</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7569</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7569</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7569</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7569</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7569</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7569</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7569</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7569</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7569</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7569</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7569</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7569</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7569</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7569</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7569</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7569</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7569</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7569</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7569</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7569</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7569</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7569</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7569</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7569</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7569</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7569</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7569</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7569</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7569</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7569</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7569</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7569</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7569</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7569</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7569</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7569</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7569</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7569</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7569</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7569</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7569</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7569</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7569</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7569</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7569</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7569</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7569</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7569</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7569</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7569</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7569</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7569</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7569</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7569</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7569</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7569</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7569</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7569</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7569</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7569</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7569</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7569</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7569</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7569</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7569</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7569</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7569</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7569</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7569</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7569</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7569</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7569</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7569</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7569</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7569</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7569</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7569</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7569</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7569</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7569</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7569</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7569</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7569</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7569</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7569</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7569</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7569</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7569</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7569</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7569</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7569</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7569</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7569</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7569</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7569</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7569</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7569</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7569</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7569</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7569</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7569</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7569</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7569</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7569</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7569</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7569</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7569</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7569</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7569</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7569</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7569</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7569</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7569</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7569</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7569</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7569</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7569</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7569</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7569</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7569</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7569</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7569</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7569</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7569</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7569</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7569</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7569</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7569</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7569</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7569</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7569</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7569</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7569</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7569</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7569</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7569</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7569</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7569</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7569</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7569</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7569</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7569</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7569</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7569</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7569</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7569</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7569</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7569</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7569</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7569</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7569</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7569</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7569</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7569</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7569</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7569</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7569</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7569</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7569</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7569</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7569</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7569</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7569</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7569</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7569</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7569</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7569</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7569</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7569</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7569</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7569</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7569</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7569</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7569</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7569</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7569</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7569</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7569</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7569</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7569</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7569</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7569</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7569</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7569</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7569</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7569</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7569</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7569</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7569</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7569</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7569</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7569</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7569</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7569</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7569</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7569</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7569</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7569</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7569</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7569</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7569</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7569</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7569</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7569</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7569</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7569</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7569</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7569</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7569</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7569</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7569</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7569</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7569</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7569</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7569</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7569</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7569</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7569</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7569</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7569</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7569</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7569</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7569</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7569</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7569</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7569</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7569</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7569</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7569</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7569</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7569</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7569</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7569</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7569</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7569</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7569</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7569</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7569</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7569</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7569</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7569</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7569</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7569</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7569</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7569</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7569</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7569</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7569</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7569</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7569</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7569</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7569</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7569</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7569</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7569</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7569</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7569</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7569</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7569</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7569</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7569</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7569</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7569</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7569</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7569</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7569</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7569</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7569</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7569</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7569</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7569</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7569</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7569</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7569</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7569</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7569</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7569</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7569</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7569</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7569</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7569</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7569</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7569</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7569</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7569</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7569</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7569</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7569</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7569</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7569</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7569</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7569</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7569</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7569</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7569</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7569</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7569</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7569</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7569</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7569</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7569</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7569</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7569</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7569</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7569</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7569</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7569</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7569</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7569</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7569</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7569</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7569</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7569</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7569</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7569</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7569</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7569</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7569</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7569</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7569</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7569</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7569</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7569</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7569</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7569</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7569</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7569</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7569</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7569</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7569</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7569</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7569</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7569</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7569</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7569</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7569</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7569</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7569</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7569</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7569</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7569</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7569</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7569</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7569</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7569</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7569</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7569</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7569</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7569</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7569</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7569</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7569</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7569</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7569</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7569</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7569</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7569</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7569</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7569</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7569</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7569</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7569</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7569</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7569</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7569</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7569</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7569</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7569</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7569</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7569</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7569</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7569</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7569</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7569</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7569</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7569</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7569</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7569</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7569</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7569</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7569</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7569</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7569</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7569</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7569</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7569</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7569</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7569</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7569</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7569</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7569</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7569</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7569</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7569</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7569</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7569</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7569</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7569</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7569</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7569</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7569</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7569</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7569</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7569</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7569</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7569</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7569</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7569</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7569</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7569</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7569</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7569</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7569</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7569</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7569</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7569</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7569</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7569</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7569</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7569</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7569</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7569</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7569</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7569</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7569</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7569</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7569</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7569</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7569</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7569</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7569</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7569</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7569</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7569</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7569</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7569</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7569</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7569</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7569</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7569</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7569</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7569</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7569</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7569</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7569</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7569</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7569</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7569</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7569</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7569</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7569</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7569</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7569</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7569</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7569</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7569</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7569</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7569</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7569</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7569</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7569</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7569</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7569</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7569</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7569</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7569</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7569</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7569</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7569</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7569</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7569</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7569</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7569</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7569</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7569</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7569</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7569</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7569</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7569</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7569</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7569</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7569</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7569</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7569</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7569</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7569</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7569</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7569</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7569</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7569</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7569</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7569</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7569</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7569</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7569</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7569</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7569</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7569</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7569</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7569</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7569</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7569</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7569</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7569</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7569</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7569</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7569</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7569</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7569</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7569</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7569</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7569</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7569</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7569</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7569</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7569</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7569</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7569</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7569</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7569</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7569</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7569</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7569</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7569</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7569</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7569</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7569</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7569</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7569</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7569</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7569</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7569</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7569</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7569</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7569</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7569</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7569</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7569</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7569</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7569</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7569</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7569</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7569</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7569</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7569</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7569</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7569</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7569</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7569</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7569</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7569</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7569</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7569</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7569</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7569</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7569</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7569</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7569</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7569</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7569</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7569</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7569</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7569</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7569</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7569</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7569</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7569</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7569</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7569</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7569</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7569</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7569</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7569</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7569</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7569</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7569</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7569</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7569</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7569</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7569</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7569</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7569</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7569</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7569</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7569</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7569</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7569</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7569</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7569</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7569</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7569</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7569</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7569</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7569</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7569</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7569</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7569</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7569</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7569</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7569</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7569</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7569</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7569</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7569</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7569</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7569</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7569</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7569</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7569</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7569</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7569</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7569</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7569</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7569</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7569</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7569</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7569</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7569</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7569</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7569</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7569</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7569</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7569</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7569</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7569</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7569</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7569</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7569</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7569</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7569</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7569</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7569</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7569</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7569</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7569</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7569</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7569</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7569</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7569</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7569</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7569</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7569</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7569</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7569</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7569</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7569</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7569</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7569</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7569</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7569</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7569</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7569</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7569</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7569</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7569</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7569</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7569</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7569</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7569</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7569</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7569</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7569</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7569</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7569</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7569</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7569</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7569</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7569</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7569</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7569</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7569</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7569</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7569</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7569</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7569</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7569</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7569</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7569</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7569</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7569</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7569</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7569</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7569</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7569</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7569</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7569</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7569</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7569</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7569</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7569</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7569</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7569</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7569</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7569</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7569</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7569</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7569</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7569</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7569</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7569</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7569</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7569</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7569</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7569</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7569</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7569</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7569</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7569</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7569</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7569</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7569</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7569</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7569</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7569</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7569</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7569</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7569</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7569</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7569</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7569</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7569</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7569</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7569</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7569</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7569</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7569</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7569</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7569</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7569</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7569</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7569</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7569</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7569</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7569</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7569</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7569</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7569</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7569</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7569</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7569</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7569</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7569</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7569</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7569</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7569</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7569</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7569</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7569</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7569</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7569</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7569</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7569</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7569</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7569</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7569</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7569</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7569</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7569</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7569</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7569</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7569</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7569</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7569</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7569</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7569</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7569</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7569</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7569</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7569</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7569</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7569</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7569</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7569</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7569</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7569</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7569</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7569</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7569</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7569</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7569</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7569</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7569</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7569</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7569</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7569</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7569</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7569</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7569</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7569</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7569</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7569</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7569</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7569</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7569</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7569</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7569</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7569</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7569</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7569</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7569</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7569</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7569</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7569</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7569</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7569</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7569</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7569</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7569</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7569</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7569</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7569</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7569</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7569</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7569</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7569</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7569</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7569</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7569</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7569</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7569</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7569</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7569</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7569</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7569</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7569</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7569</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7569</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7569</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7569</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7569</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7569</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7569</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7569</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7569</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7569</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7569</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7569</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7569</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7569</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7569</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7569</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7569</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7569</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7569</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7569</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7569</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7569</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7569</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7569</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7569</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7569</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7569</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7569</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7569</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7569</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7569</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7569</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7569</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7569</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7569</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7569</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7569</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7569</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7569</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7569</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7569</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7569</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7569</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7569</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7569</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7569</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7569</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7569</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7569</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7569</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7569</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7569</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7569</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7569</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7569</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7569</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7569</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7569</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7569</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7569</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7569</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7569</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7569</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7569</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7569</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7569</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7569</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7569</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7569</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7569</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7569</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7569</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7569</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7569</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7569</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7569</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7569</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7569</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7569</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7569</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7569</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7569</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7569</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7569</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7569</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7569</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7569</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7569</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7569</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7569</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7569</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7569</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7569</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7569</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7569</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7569</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7569</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7569</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7569</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7569</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7569</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7569</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7569</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7569</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7569</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7569</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7569</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7569</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7569</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7569</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7569</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7569</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7569</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7569</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7569</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7569</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7569</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7569</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7569</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7569</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7569</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7569</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7569</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7569</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7569</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7569</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7569</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7569</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7569</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7569</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7569</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7569</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7569</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7569</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7569</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7569</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7569</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7569</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7569</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7569</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7569</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7569</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7569</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7569</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7569</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7569</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7569</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7569</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7569</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7569</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7569</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7569</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7569</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7569</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7569</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7569</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7569</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7569</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7569</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7569</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7569</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7569</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7569</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7569</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7569</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7569</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7569</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7569</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7569</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7569</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7569</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7569</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7569</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7569</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7569</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7569</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7569</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7569</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7569</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7569</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7569</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7569</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7569</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7569</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7569</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7569</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7569</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7569</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7569</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7569</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7569</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7569</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7569</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7569</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7569</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7569</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7569</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7569</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7569</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7569</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7569</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7569</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7569</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7569</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7569</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7569</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7569</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7569</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7569</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7569</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7569</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7569</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7569</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7569</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7569</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7569</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7569</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7569</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7569</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7569</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7569</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7569</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7569</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7569</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7569</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7569</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7569</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7569</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7569</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7569</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7569</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7569</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7569</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7569</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7569</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7569</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7569</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7569</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7569</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7569</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7569</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7569</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7569</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7569</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7569</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7569</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7569</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7569</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7569</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7569</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7569</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7569</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7569</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7569</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7569</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7569</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7569</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7569</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7569</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7569</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7569</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7569</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7569</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7569</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7569</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7569</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7569</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7569</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7569</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7569</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7569</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7569</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7569</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7569</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7569</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7569</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7569</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7569</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7569</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7569</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7569</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7569</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7569</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7569</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7569</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7569</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7569</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7569</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7569</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7569</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7569</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7569</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7569</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7569</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7569</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7569</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7569</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7569</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7569</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7569</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7569</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7569</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7569</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7569</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7569</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7569</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7569</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7569</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7569</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7569</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7569</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7569</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7569</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7569</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7569</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7569</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7569</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7569</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7569</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7569</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7569</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7569</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7569</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7569</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7569</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7569</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7569</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7569</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7569</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7569</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7569</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7569</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7569</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7569</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7569</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7569</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7569</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7569</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7569</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7569</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7569</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7569</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7569</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7569</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7569</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7569</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7569</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7569</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7569</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7569</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7569</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7569</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7569</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7569</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7569</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7569</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7569</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7569</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7569</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7569</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7569</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7569</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7569</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7569</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7569</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7569</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7569</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7569</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7569</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7569</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7569</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7569</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7569</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7569</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7569</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7569</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7569</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7569</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7569</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7569</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7569</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7569</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7569</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7569</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7569</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7569</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7569</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7569</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7569</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7569</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7569</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7569</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7569</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7569</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7569</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7569</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7569</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7569</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7569</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7569</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7569</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7569</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7569</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7569</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7569</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7569</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7569</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7569</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7569</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7569</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7569</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7569</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7569</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7569</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7569</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7569</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7569</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7569</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7569</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7569</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7569</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7569</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7569</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7569</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7569</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7569</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7569</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7569</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7569</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7569</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7569</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7569</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7569</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7569</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7569</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7569</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7569</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7569</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7569</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7569</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7569</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7569</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7569</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7569</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7569</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7569</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7569</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7569</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7569</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7569</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7569</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7569</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7569</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7569</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7569</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7569</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7569</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7569</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7569</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7569</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7569</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7569</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7569</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7569</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7569</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7569</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7569</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7569</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7569</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7569</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7569</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7569</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7569</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7569</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7569</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7569</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7569</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7569</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7569</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7569</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7569</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7569</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7569</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7569</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7569</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7569</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7569</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7569</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7569</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7569</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7569</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7569</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7569</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7569</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7569</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7569</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7569</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7569</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7569</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7569</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7569</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7569</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7569</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7569</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7569</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7569</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7569</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7569</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7569</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7569</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7569</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7569</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7569</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7569</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7569</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7569</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7569</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7569</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7569</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7569</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7569</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7569</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7569</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7569</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7569</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7569</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7569</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7569</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7569</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7569</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7569</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7569</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7569</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7569</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7569</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7569</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7569</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7569</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7569</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7569</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7569</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7569</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7569</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7569</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7569</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7569</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7569</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7569</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7569</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7569</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7569</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7569</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7569</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7569</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7569</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7569</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7569</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7569</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7569</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7569</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7569</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7569</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7569</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7569</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7569</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7569</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7569</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7569</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7569</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7569</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7569</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7569</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7569</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7569</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7569</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7569</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7569</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7569</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7569</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7569</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7569</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7569</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7569</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7569</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7569</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7569</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7569</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7569</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7569</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7569</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7569</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7569</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7569</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7569</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7569</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7569</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7569</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7569</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7569</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7569</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7569</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7569</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7569</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7569</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7569</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7569</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7569</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7569</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7569</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7569</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7569</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7569</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7569</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7569</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7569</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7569</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7569</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7569</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7569</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7569</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7569</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7569</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7569</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7569</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7569</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7569</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7569</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7569</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7569</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7569</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7569</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7569</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7569</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7569</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7569</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7569</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7569</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7569</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7569</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7569</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7569</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7569</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7569</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7569</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7569</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7569</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7569</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7569</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7569</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7569</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7569</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7569</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7569</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7569</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7569</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7569</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7569</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7569</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7569</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7569</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7569</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7569</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7569</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7569</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7569</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7569</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7569</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7569</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7569</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7569</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7569</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7569</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7569</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7569</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7569</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7569</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7569</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7569</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7569</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7569</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7569</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7569</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7569</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7569</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7569</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7569</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7569</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7569</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7569</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7569</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7569</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7569</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7569</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7569</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7569</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7569</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7569</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7569</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7569</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7569</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7569</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7569</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7569</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7569</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7569</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7569</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7569</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7569</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7569</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7569</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7569</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7569</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7569</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7569</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7569</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7569</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7569</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7569</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7569</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7569</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7569</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7569</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7569</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7569</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7569</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7569</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7569</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7569</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7569</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7569</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7569</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7569</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7569</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7569</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7569</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7569</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7569</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7569</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7569</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7569</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7569</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7569</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7569</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7569</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7569</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7569</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7569</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7569</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7569</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7569</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7569</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7569</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7569</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7569</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7569</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7569</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7569</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7569</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7569</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7569</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7569</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7569</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7569</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7569</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7569</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7569</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7569</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7569</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7569</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7569</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7569</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7569</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7569</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7569</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7569</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7569</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7569</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7569</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7569</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7569</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7569</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7569</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7569</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7569</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7569</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7569</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7569</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7569</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7569</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7569</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7569</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7569</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7569</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7569</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7569</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7569</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7569</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7569</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7569</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7569</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7569</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7569</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7569</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7569</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7569</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7569</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7569</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7569</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7569</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7569</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7569</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7569</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7569</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7569</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7569</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7569</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7569</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7569</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7569</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7569</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7569</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7569</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7569</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7569</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7569</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7569</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7569</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7569</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7569</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7569</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7569</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7569</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7569</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7569</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7569</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7569</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7569</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7569</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7569</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7569</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7569</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7569</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7569</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7569</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7569</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7569</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7569</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7569</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7569</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7569</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7569</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7569</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7569</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7569</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7569</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7569</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7569</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7569</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7569</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7569</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7569</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7569</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7569</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7569</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7569</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7569</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7569</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7569</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7569</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7569</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7569</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7569</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7569</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7569</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7569</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7569</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7569</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7569</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7569</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7569</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7569</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7569</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7569</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7569</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7569</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7569</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7569</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7569</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7569</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7569</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7569</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7569</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7569</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7569</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7569</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7569</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7569</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7569</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7569</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7569</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7569</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7569</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7569</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7569</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7569</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7569</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7569</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7569</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7569</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7569</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7569</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7569</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7569</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7569</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7569</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7569</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7569</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7569</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7569</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7569</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7569</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7569</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7569</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7569</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7569</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7569</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7569</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7569</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7569</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7569</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7569</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7569</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7569</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7569</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7569</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7569</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7569</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7569</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7569</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7569</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7569</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7569</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7569</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7569</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7569</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7569</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7569</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7569</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7569</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7569</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7569</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7569</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7569</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7569</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7569</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7569</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7569</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7569</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7569</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7569</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7569</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7569</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7569</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7569</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7569</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7569</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7569</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7569</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7569</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7569</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7569</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7569</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7569</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7569</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7569</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7569</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7569</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7569</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7569</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7569</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7569</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7569</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7569</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7569</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7569</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7569</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7569</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7569</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7569</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7569</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7569</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7569</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7569</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7569</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7569</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7569</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7569</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7569</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7569</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7569</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7569</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7569</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7569</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7569</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7569</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7569</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7569</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7569</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7569</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7569</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7569</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7569</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7569</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7569</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7569</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7569</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7569</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7569</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7569</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7569</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7569</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7569</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7569</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7569</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7569</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7569</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7569</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7569</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7569</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7569</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7569</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7569</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7569</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7569</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7569</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7569</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7569</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7569</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7569</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7569</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7569</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7569</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7569</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7569</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7569</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7569</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7569</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7569</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7569</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7569</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7569</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7569</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7569</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7569</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7569</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7569</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7569</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7569</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7569</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7569</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7569</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7569</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7569</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7569</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7569</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7569</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7569</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7569</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7569</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7569</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7569</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7569</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7569</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7569</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7569</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7569</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7569</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7569</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7569</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7569</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7569</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7569</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7569</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7569</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7569</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7569</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7569</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7569</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7569</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7569</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7569</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7569</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7569</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7569</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7569</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7569</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7569</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7569</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7569</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7569</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7569</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7569</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7569</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7569</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7569</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7569</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7569</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7569</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7569</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7569</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7569</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7569</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7569</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7569</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7569</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7569</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7569</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7569</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7569</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7569</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7569</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7569</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7569</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7569</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7569</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7569</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7569</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7569</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7569</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7569</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7569</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7569</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7569</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7569</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7569</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7569</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7569</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7569</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7569</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7569</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7569</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7569</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7569</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7569</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7569</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7569</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7569</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7569</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7569</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7569</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7569</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7569</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7569</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7569</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7569</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7569</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7569</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7569</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7569</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7569</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7569</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7569</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7569</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7569</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7569</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7569</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7569</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7569</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7569</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7569</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7569</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7569</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7569</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7569</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7569</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7569</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7569</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7569</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7569</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7569</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7569</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7569</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7569</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7569</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7569</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7569</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7569</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7569</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7569</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7569</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7569</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7569</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7569</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7569</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7569</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7569</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7569</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7569</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7569</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7569</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7569</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7569</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7569</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7569</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7569</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7569</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7569</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7569</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7569</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7569</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7569</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7569</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7569</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7569</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7569</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7569</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7569</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7569</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7569</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7569</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7569</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7569</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7569</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7569</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7569</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7569</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7569</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7569</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7569</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7569</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7569</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7569</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7569</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7569</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7569</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7569</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7569</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7569</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7569</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7569</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7569</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7569</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7569</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7569</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7569</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7569</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7569</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7569</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7569</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7569</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7569</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7569</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7569</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7569</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7569</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7569</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7569</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7569</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7569</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7569</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7569</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7569</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7569</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7569</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7569</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7569</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7569</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7569</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7569</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7569</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7569</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7569</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7569</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7569</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7569</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7569</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7569</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7569</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7569</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7569</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7569</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7569</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7569</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7569</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7569</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7569</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7569</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7569</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7569</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7569</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7569</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7569</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7569</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7569</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7569</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7569</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7569</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7569</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7569</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7569</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7569</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7569</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7569</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7569</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7569</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7569</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7569</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7569</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7569</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7569</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7569</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7569</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7569</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7569</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7569</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7569</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7569</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7569</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7569</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7569</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7569</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7569</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7569</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7569</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7569</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7569</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7569</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7569</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7569</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7569</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7569</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7569</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7569</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7569</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7569</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7569</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7569</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7569</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7569</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7569</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7569</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7569</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7569</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7569</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7569</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7569</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7569</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7569</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7569</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7569</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7569</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7569</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7569</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7569</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7569</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7569</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7569</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7569</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7569</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7569</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7569</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7569</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7569</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7569</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7569</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7569</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7569</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7569</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7569</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7569</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7569</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7569</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7569</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7569</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7569</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7569</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7569</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7569</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7569</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7569</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7569</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7569</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7569</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7569</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7569</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7569</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7569</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7569</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7569</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7569</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7569</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7569</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7569</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7569</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7569</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7569</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7569</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7569</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7569</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7569</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7569</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7569</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7569</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7569</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7569</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7569</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7569</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7569</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7569</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7569</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7569</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7569</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7569</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7569</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7569</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7569</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7569</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7569</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7569</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7569</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7569</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7569</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7569</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7569</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7569</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7569</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7569</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7569</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7569</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7569</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7569</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7569</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7569</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7569</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7569</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7569</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7569</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7569</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7569</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7569</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7569</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7569</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7569</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7569</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7569</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7569</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7569</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7569</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7569</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7569</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7569</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7569</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7569</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7569</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7569</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7569</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7569</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7569</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7569</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7569</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7569</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7569</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7569</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7569</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7569</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7569</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7569</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7569</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7569</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7569</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7569</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7569</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7569</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7569</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7569</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7569</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7569</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7569</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7569</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7569</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7569</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7569</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7569</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7569</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7569</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7569</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7569</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7569</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7569</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7569</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7569</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7569</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7569</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7569</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7569</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7569</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7569</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7569</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7569</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7569</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7569</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7569</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7569</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7569</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7569</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7569</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7569</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7569</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7569</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7569</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7569</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7569</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7569</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7569</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7569</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7569</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7569</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7569</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7569</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7569</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7569</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7569</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7569</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7569</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7569</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7569</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7569</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7569</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7569</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7569</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7569</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7569</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7569</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7569</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7569</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7569</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7569</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7569</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7569</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7569</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7569</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7569</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7569</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7569</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7569</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7569</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7569</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7569</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7569</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7569</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7569</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7569</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7569</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7569</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7569</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7569</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7569</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7569</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7569</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7569</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7569</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7569</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7569</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7569</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7569</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7569</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7569</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7569</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7569</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7569</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7569</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7569</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7569</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7569</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7569</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7569</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7569</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7569</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7569</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7569</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7569</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7569</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7569</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7569</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7569</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7569</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7569</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7569</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7569</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7569</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7569</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7569</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7569</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7569</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7569</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7569</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7569</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7569</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7569</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7569</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7569</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7569</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7569</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7569</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7569</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7569</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7569</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7569</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7569</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7569</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7569</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7569</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7569</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7569</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7569</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7569</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7569</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7569</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7569</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7569</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7569</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7569</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7569</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7569</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7569</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7569</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7569</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7569</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7569</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7569</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7569</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7569</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7569</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7569</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7569</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7569</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7569</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7569</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7569</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7569</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7569</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7569</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7569</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7569</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7569</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7569</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7569</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7569</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7569</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7569</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7569</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7569</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7569</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7569</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7569</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7569</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7569</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7569</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7569</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7569</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7569</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7569</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7569</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7569</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7569</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7569</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7569</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7569</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7569</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7569</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7569</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7569</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7569</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7569</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7569</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7569</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7569</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7569</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7569</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7569</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7569</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7569</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7569</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7569</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7569</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7569</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7569</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7569</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7569</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7569</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7569</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7569</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7569</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7569</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7569</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7569</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7569</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7569</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7569</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7569</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7569</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7569</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7569</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7569</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7569</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7569</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7569</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7569</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7569</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7569</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7569</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7569</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7569</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7569</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7569</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7569</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7569</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7569</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7569</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7569</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7569</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7569</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7569</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7569</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7569</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7569</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7569</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7569</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7569</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7569</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7569</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7569</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7569</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7569</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7569</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7569</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7569</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7569</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7569</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7569</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4"/>
      <c r="C1" s="584"/>
      <c r="D1" s="584"/>
      <c r="E1" s="584"/>
      <c r="F1" s="584"/>
      <c r="G1" s="584"/>
      <c r="H1" s="584"/>
      <c r="I1" s="584"/>
      <c r="J1" s="584"/>
      <c r="K1" s="584"/>
      <c r="L1" s="584"/>
      <c r="M1" s="584"/>
      <c r="N1" s="584"/>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1" t="s">
        <v>10528</v>
      </c>
      <c r="J3" s="161" t="s">
        <v>10534</v>
      </c>
      <c r="K3" s="161" t="s">
        <v>10530</v>
      </c>
      <c r="L3" s="161" t="s">
        <v>10531</v>
      </c>
      <c r="M3" s="161" t="s">
        <v>10532</v>
      </c>
      <c r="N3" s="362" t="s">
        <v>10533</v>
      </c>
      <c r="O3" s="66" t="s">
        <v>2455</v>
      </c>
    </row>
    <row r="4" spans="2:15" x14ac:dyDescent="0.25">
      <c r="B4" s="16" t="s">
        <v>13468</v>
      </c>
      <c r="C4" s="445">
        <v>124150002</v>
      </c>
      <c r="D4" s="141"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